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eva_roskova" reservationPassword="0"/>
  <workbookPr/>
  <bookViews>
    <workbookView xWindow="240" yWindow="120" windowWidth="14940" windowHeight="9225" activeTab="0"/>
  </bookViews>
  <sheets>
    <sheet name="Rekapitulace" sheetId="1" r:id="rId1"/>
    <sheet name="Neuznatelné_SO07" sheetId="2" r:id="rId2"/>
    <sheet name="Profese_MONT" sheetId="3" r:id="rId3"/>
    <sheet name="Profese_Obj_MaR" sheetId="4" r:id="rId4"/>
    <sheet name="Profese_Obj_ÚT" sheetId="5" r:id="rId5"/>
    <sheet name="Profese_Obj_ZTI" sheetId="6" r:id="rId6"/>
    <sheet name="Profese_ObjESil" sheetId="7" r:id="rId7"/>
    <sheet name="Profese_ObjESlp" sheetId="8" r:id="rId8"/>
    <sheet name="Profese_T_OPS" sheetId="9" r:id="rId9"/>
    <sheet name="Profese_T_TP" sheetId="10" r:id="rId10"/>
    <sheet name="Uznatelné_1STAT" sheetId="11" r:id="rId11"/>
    <sheet name="Uznatelné_5KOM" sheetId="12" r:id="rId12"/>
    <sheet name="Uznatelné_5KOMT" sheetId="13" r:id="rId13"/>
    <sheet name="Uznatelné_5VG" sheetId="14" r:id="rId14"/>
    <sheet name="Uznatelné_5VN" sheetId="15" r:id="rId15"/>
    <sheet name="Uznatelné_96Sb" sheetId="16" r:id="rId16"/>
    <sheet name="Uznatelné_9OVSZ" sheetId="17" r:id="rId17"/>
    <sheet name="Uznatelné_SO06" sheetId="18" r:id="rId18"/>
    <sheet name="Uznatelné_SO08" sheetId="19" r:id="rId19"/>
    <sheet name="Uznatelné_SO09" sheetId="20" r:id="rId20"/>
    <sheet name="Uznatelné_VRN" sheetId="21" r:id="rId21"/>
    <sheet name="Uznatelné_ZAHR00" sheetId="22" r:id="rId22"/>
    <sheet name="Uznatelné_ZAHR02" sheetId="23" r:id="rId23"/>
    <sheet name="Uznatelné_ZAHR05" sheetId="24" r:id="rId24"/>
    <sheet name="Uznatelné_ZAHR06" sheetId="25" r:id="rId25"/>
    <sheet name="Uznatelné_ZAHR07" sheetId="26" r:id="rId26"/>
    <sheet name="Uznatelné_ZAHR08" sheetId="27" r:id="rId27"/>
    <sheet name="Uznatelné_ZAHR10" sheetId="28" r:id="rId28"/>
    <sheet name="Uznatelné_ZAHR11" sheetId="29" r:id="rId29"/>
    <sheet name="Uznatelné._1STAT" sheetId="30" r:id="rId30"/>
    <sheet name="Uznatelné._61SI" sheetId="31" r:id="rId31"/>
    <sheet name="Uznatelné._63SH" sheetId="32" r:id="rId32"/>
    <sheet name="Uznatelné._764P" sheetId="33" r:id="rId33"/>
    <sheet name="Uznatelné._766D" sheetId="34" r:id="rId34"/>
    <sheet name="Uznatelné._766O" sheetId="35" r:id="rId35"/>
    <sheet name="Uznatelné._766TR" sheetId="36" r:id="rId36"/>
    <sheet name="Uznatelné._767Z" sheetId="37" r:id="rId37"/>
    <sheet name="Uznatelné._769KAM" sheetId="38" r:id="rId38"/>
    <sheet name="Uznatelné._769OST" sheetId="39" r:id="rId39"/>
    <sheet name="Uznatelné._9OST" sheetId="40" r:id="rId40"/>
    <sheet name="Uznatelné._9OVSZ" sheetId="41" r:id="rId41"/>
    <sheet name="Uznatelné._9ZV" sheetId="42" r:id="rId42"/>
    <sheet name="Uznatelné._FSE" sheetId="43" r:id="rId43"/>
    <sheet name="Uznatelné._L_IO_01" sheetId="44" r:id="rId44"/>
    <sheet name="Uznatelné._L_IO_02" sheetId="45" r:id="rId45"/>
    <sheet name="Uznatelné._L_IO_04" sheetId="46" r:id="rId46"/>
    <sheet name="Uznatelné._L_IO_05" sheetId="47" r:id="rId47"/>
    <sheet name="Uznatelné._L_IO_06" sheetId="48" r:id="rId48"/>
    <sheet name="Uznatelné._L_IO_08" sheetId="49" r:id="rId49"/>
    <sheet name="Uznatelné._L_IO03T" sheetId="50" r:id="rId50"/>
    <sheet name="Uznatelné._Optika" sheetId="51" r:id="rId51"/>
    <sheet name="Uznatelné._SH2" sheetId="52" r:id="rId52"/>
    <sheet name="Uznatelné._SH3" sheetId="53" r:id="rId53"/>
    <sheet name="Uznatelné._SO02" sheetId="54" r:id="rId54"/>
    <sheet name="Uznatelné._SO03" sheetId="55" r:id="rId55"/>
    <sheet name="Uznatelné._SO04" sheetId="56" r:id="rId56"/>
    <sheet name="Uznatelné._SV1" sheetId="57" r:id="rId57"/>
    <sheet name="Uznatelné._VRN" sheetId="58" r:id="rId58"/>
  </sheets>
  <definedNames/>
  <calcPr/>
  <webPublishing/>
</workbook>
</file>

<file path=xl/sharedStrings.xml><?xml version="1.0" encoding="utf-8"?>
<sst xmlns="http://schemas.openxmlformats.org/spreadsheetml/2006/main" count="52198" uniqueCount="8895">
  <si>
    <t>Rekapitulace ceny</t>
  </si>
  <si>
    <t>Stavba: 100001 - REKONSTRUKCE LIEBIEGOVA PALÁCE pro potřeby polyfunkčního komunitního centra</t>
  </si>
  <si>
    <t xml:space="preserve">Varianta: var. 1 - </t>
  </si>
  <si>
    <t>Celková cena bez DPH:</t>
  </si>
  <si>
    <t>Celková cena s DPH:</t>
  </si>
  <si>
    <t>Objekt</t>
  </si>
  <si>
    <t>Popis</t>
  </si>
  <si>
    <t>Cena bez DPH</t>
  </si>
  <si>
    <t>DPH</t>
  </si>
  <si>
    <t>Cena s DPH</t>
  </si>
  <si>
    <t>ASPE10</t>
  </si>
  <si>
    <t>S</t>
  </si>
  <si>
    <t>Soupis prací objektu</t>
  </si>
  <si>
    <t xml:space="preserve">Stavba: </t>
  </si>
  <si>
    <t>100001</t>
  </si>
  <si>
    <t>REKONSTRUKCE LIEBIEGOVA PALÁCE pro potřeby polyfunkčního komunitního centra</t>
  </si>
  <si>
    <t>O</t>
  </si>
  <si>
    <t>Objekt:</t>
  </si>
  <si>
    <t>Neuznatelné</t>
  </si>
  <si>
    <t>náklady</t>
  </si>
  <si>
    <t>O1</t>
  </si>
  <si>
    <t>Rozpočet:</t>
  </si>
  <si>
    <t>0,00</t>
  </si>
  <si>
    <t>15,00</t>
  </si>
  <si>
    <t>21,00</t>
  </si>
  <si>
    <t>5</t>
  </si>
  <si>
    <t>6</t>
  </si>
  <si>
    <t>2</t>
  </si>
  <si>
    <t>SO07</t>
  </si>
  <si>
    <t>Zatravňovací dlaždice</t>
  </si>
  <si>
    <t>Typ</t>
  </si>
  <si>
    <t>0</t>
  </si>
  <si>
    <t>Poř. číslo</t>
  </si>
  <si>
    <t>1</t>
  </si>
  <si>
    <t>Kód položky</t>
  </si>
  <si>
    <t>Varianta</t>
  </si>
  <si>
    <t>3</t>
  </si>
  <si>
    <t>Název položky</t>
  </si>
  <si>
    <t>4</t>
  </si>
  <si>
    <t>MJ</t>
  </si>
  <si>
    <t>Množství</t>
  </si>
  <si>
    <t>Jednotková cena</t>
  </si>
  <si>
    <t>Jednotková</t>
  </si>
  <si>
    <t>9</t>
  </si>
  <si>
    <t>Celkem</t>
  </si>
  <si>
    <t>10</t>
  </si>
  <si>
    <t xml:space="preserve">  SO07</t>
  </si>
  <si>
    <t>SD</t>
  </si>
  <si>
    <t>59</t>
  </si>
  <si>
    <t>Kryty pozemních komunikací, letišť a ploch dlážděných (předlažby)</t>
  </si>
  <si>
    <t>P</t>
  </si>
  <si>
    <t>591050059RAZ</t>
  </si>
  <si>
    <t>A</t>
  </si>
  <si>
    <t>Komunikace z dlažby zatravňovací, podklad štěrkopísek</t>
  </si>
  <si>
    <t>M2</t>
  </si>
  <si>
    <t>PP</t>
  </si>
  <si>
    <t>pojezdná</t>
  </si>
  <si>
    <t>VV</t>
  </si>
  <si>
    <t/>
  </si>
  <si>
    <t>TS</t>
  </si>
  <si>
    <t>Skladba: podklad ze štěrkopísku  15 cm podklad z drceného kameniva  25 cm lože z kameniva  5 cm dlažba zatravňovací, betonová  60x40x8 celkem  53 cm  Včetně zemních prací.</t>
  </si>
  <si>
    <t>Profese</t>
  </si>
  <si>
    <t>profese</t>
  </si>
  <si>
    <t>MONT</t>
  </si>
  <si>
    <t>Montážní řemesla</t>
  </si>
  <si>
    <t xml:space="preserve">  MONT</t>
  </si>
  <si>
    <t>619</t>
  </si>
  <si>
    <t>ostatní</t>
  </si>
  <si>
    <t>619VD</t>
  </si>
  <si>
    <t>Světlovod průměr 530mm dl 4000 mm D+M včetně úprav prostupů 1x střecha 1x strop + prodlužovacích dílů</t>
  </si>
  <si>
    <t>KPL</t>
  </si>
  <si>
    <t>728</t>
  </si>
  <si>
    <t>Vzduchotechnika</t>
  </si>
  <si>
    <t>24</t>
  </si>
  <si>
    <t>283771271i100</t>
  </si>
  <si>
    <t>Izolace potrubí Isoflex G09 pro průměr 100mm, tl. 9mm</t>
  </si>
  <si>
    <t>M</t>
  </si>
  <si>
    <t>47    
;ztratné 10%; 4,7</t>
  </si>
  <si>
    <t>pro Spiro, samolepící, 1 role = 20 m2, cena za 1 bm potrubí</t>
  </si>
  <si>
    <t>22</t>
  </si>
  <si>
    <t>429148061</t>
  </si>
  <si>
    <t>Ventilátor Ecoair SLC Ecowatt t pr. 100</t>
  </si>
  <si>
    <t>KUS</t>
  </si>
  <si>
    <t>Vhodné pro trvalý provoz.  Technické údaje: Provedení: Nastavitelný doběh Průtok: 60 m3/h Druh napětí: Jednofázový proud Napájecí napětí: 230 V Kmitočet sítě: 50 Hz / 60 Hz Jmenovitý výkon: 5,6 W  Umístění: Stěna / Strop Způsob instalace: Na omítku Montážní poloha: libovolný Materiál: Umělá hmota Barva: bílá, jako RAL 9016 Jmenovitá světlost: 100 mm</t>
  </si>
  <si>
    <t>18</t>
  </si>
  <si>
    <t>42981181</t>
  </si>
  <si>
    <t>Spiro roura hladká d 100, délka 1 m</t>
  </si>
  <si>
    <t>47    
;ztratné 4%; 1,88</t>
  </si>
  <si>
    <t>Spiro potrubí hladké  - hladká trouba, (podélný šev svařovaný) - standardní délka l = 1000mm(pozinkovaný i nerez plech) - tloušťka materiálu viz standardní rozměrová řada - standardní tolerance dle tabulek - vyráběno v toleranci rour  - na požadavek kónické provedení - možnost zasouvání trub do sebe - celotmelené, popř. celoletované provedení na objednávku - instalace přírub na objednávku  MATERIÁL - standardni pozinkovaný plech ČSN 113211, DX51D+275MA - nerezový plech 1.4301/2B (AISI 304, 316)</t>
  </si>
  <si>
    <t>21</t>
  </si>
  <si>
    <t>429811811OZK</t>
  </si>
  <si>
    <t>Spiro objímka kovová s gumou d100 + závitová tyč M8 + klínová kotva</t>
  </si>
  <si>
    <t>s gumovou výplní pro tlumení vibrací (EPDM), k upevnění kruhového potrubí nebo flexibilních hadic, příprava pro závitovou tyč v horní části objímky</t>
  </si>
  <si>
    <t>20</t>
  </si>
  <si>
    <t>429811812VKP</t>
  </si>
  <si>
    <t>Spiro výpusť kondenzátu d 100</t>
  </si>
  <si>
    <t>19</t>
  </si>
  <si>
    <t>42981182VHO</t>
  </si>
  <si>
    <t>Spiro Výfuková hlavice VHO 100</t>
  </si>
  <si>
    <t>23</t>
  </si>
  <si>
    <t>429853255</t>
  </si>
  <si>
    <t>Zpětná klapka těsná RSKW 100</t>
  </si>
  <si>
    <t>Vzduchotechnické plastové potrubí - jednotlivé části  Velmi těsná zpětná klapka určená do potrubí o pr. 100 mm.  Zamezuje vniknutí nežádoucího studeného kouře do 210 °C a zápachu.  Montáž je vhodná do horizontální i vertikální polohy. Rám klapky je z umělé hmoty a list ze silikonu, který se dotěsňuje magnetem. Montáž se provádí do potrubí kolmo max 0°- 5° s otvíráním po směru proudícího vzduchu.</t>
  </si>
  <si>
    <t>728000091VD</t>
  </si>
  <si>
    <t>Split jednotka vč DO D+M</t>
  </si>
  <si>
    <t>1   Serverovna 1.pp</t>
  </si>
  <si>
    <t>728112111R00</t>
  </si>
  <si>
    <t>Montáž potrubí plechového kruhového do d 100 mm</t>
  </si>
  <si>
    <t>0,5+8,0+2,0+4,0+3,5+2,0+12,0+3*5,0</t>
  </si>
  <si>
    <t>728212111R00</t>
  </si>
  <si>
    <t>Montáž oblouku plechového kruhového do d 100 mm</t>
  </si>
  <si>
    <t>1+1+1+3</t>
  </si>
  <si>
    <t>728212311R00</t>
  </si>
  <si>
    <t>Montáž odbočky plechové kruhové do d 100 mm</t>
  </si>
  <si>
    <t>1+1</t>
  </si>
  <si>
    <t>728212511R00</t>
  </si>
  <si>
    <t>Montáž spojky plechové kruhové do d 100 mm</t>
  </si>
  <si>
    <t>1+6+6+3+2+1+2</t>
  </si>
  <si>
    <t>7</t>
  </si>
  <si>
    <t>728212711R00</t>
  </si>
  <si>
    <t>Montáž střišky nebo hlavice plech.kruh.do d 100 mm</t>
  </si>
  <si>
    <t>8</t>
  </si>
  <si>
    <t>7283160413T00VD</t>
  </si>
  <si>
    <t>Montáž - zpětná klapka do kruhového potrubí, DN 100</t>
  </si>
  <si>
    <t>7283160512T00VD</t>
  </si>
  <si>
    <t>Spojovací manžeta pro ventilátory do kruhového potrubí DN 100</t>
  </si>
  <si>
    <t>11</t>
  </si>
  <si>
    <t>7283160514T00VD</t>
  </si>
  <si>
    <t>Sítka do kruhového potrubí DN 100</t>
  </si>
  <si>
    <t>728614611R00</t>
  </si>
  <si>
    <t>Mtž ventilátoru axiál. nízkotl. nástěn.do d 100 mm</t>
  </si>
  <si>
    <t>1+4+1+2+2+2+6</t>
  </si>
  <si>
    <t>13</t>
  </si>
  <si>
    <t>728900001VD</t>
  </si>
  <si>
    <t>Pomocné stavební práce</t>
  </si>
  <si>
    <t>h</t>
  </si>
  <si>
    <t>40   zaústění do stávajících komínů a větracích šachet</t>
  </si>
  <si>
    <t>15</t>
  </si>
  <si>
    <t>728900002VD</t>
  </si>
  <si>
    <t>Koordinace s ostatními profesemi</t>
  </si>
  <si>
    <t>16</t>
  </si>
  <si>
    <t>728900003VD</t>
  </si>
  <si>
    <t>Nastavení a seřízení systému</t>
  </si>
  <si>
    <t>17</t>
  </si>
  <si>
    <t>728900011VD</t>
  </si>
  <si>
    <t>Doprava osob a materiálu</t>
  </si>
  <si>
    <t>KČ</t>
  </si>
  <si>
    <t>12</t>
  </si>
  <si>
    <t>941955001R00</t>
  </si>
  <si>
    <t>Lešení lehké pomocné, výška podlahy do 1,2 m</t>
  </si>
  <si>
    <t>14</t>
  </si>
  <si>
    <t>970051130R00</t>
  </si>
  <si>
    <t>Vrtání jádrové do ŽB do D 130 mm</t>
  </si>
  <si>
    <t>0,65*2+1,43*1   prostupy pro VZT m.č. 1.27 1.29 1.30</t>
  </si>
  <si>
    <t>25</t>
  </si>
  <si>
    <t>998728102R00</t>
  </si>
  <si>
    <t>Přesun hmot pro vzduchotechniku, výšky do 12 m</t>
  </si>
  <si>
    <t>T</t>
  </si>
  <si>
    <t>900</t>
  </si>
  <si>
    <t>Ostatní položky</t>
  </si>
  <si>
    <t>27</t>
  </si>
  <si>
    <t>M33výtIM</t>
  </si>
  <si>
    <t>Výtahy předběžně, 2 kpl</t>
  </si>
  <si>
    <t>SOUBOR</t>
  </si>
  <si>
    <t>26</t>
  </si>
  <si>
    <t>M767KLIM</t>
  </si>
  <si>
    <t>Systém klíčů - zónový přístup</t>
  </si>
  <si>
    <t>Obj_MaR</t>
  </si>
  <si>
    <t>Profese Objekt Měření a regulace</t>
  </si>
  <si>
    <t xml:space="preserve">  Obj_MaR</t>
  </si>
  <si>
    <t>001_MaR</t>
  </si>
  <si>
    <t>Ekvitermní regulace teploty topné vody - ÚT 1 - skupina 5</t>
  </si>
  <si>
    <t>510</t>
  </si>
  <si>
    <t>001Obj_MaR001IM</t>
  </si>
  <si>
    <t>čidlo teploty s jímkou, Ni1000, délka 100 mm, vč.jímky G1/2#39;amp;quot;</t>
  </si>
  <si>
    <t>KS</t>
  </si>
  <si>
    <t>511</t>
  </si>
  <si>
    <t>001Obj_MaR002IM</t>
  </si>
  <si>
    <t>elektrický servopohon 24 V 50 Hz ovl.0-10V</t>
  </si>
  <si>
    <t>512</t>
  </si>
  <si>
    <t>001Obj_MaR003IM</t>
  </si>
  <si>
    <t>trojcestný směšovací ventil Dn 15 Pn 16 kv 4, vč.sady šroubení ALG</t>
  </si>
  <si>
    <t>513</t>
  </si>
  <si>
    <t>001Obj_MaR004IM</t>
  </si>
  <si>
    <t>oběhové čerpadlo 230V 50Hz</t>
  </si>
  <si>
    <t>514</t>
  </si>
  <si>
    <t>001Obj_MaR005IM</t>
  </si>
  <si>
    <t>čidlo teploty venkovní, Ni1000</t>
  </si>
  <si>
    <t>002_MaR</t>
  </si>
  <si>
    <t>Ekvitermní regulace teploty topné vody - ÚT 2 - skupina 4 + 1.PP</t>
  </si>
  <si>
    <t>515</t>
  </si>
  <si>
    <t>002Obj_MaR001IM</t>
  </si>
  <si>
    <t>516</t>
  </si>
  <si>
    <t>002Obj_MaR002IM</t>
  </si>
  <si>
    <t>517</t>
  </si>
  <si>
    <t>002Obj_MaR003IM</t>
  </si>
  <si>
    <t>trojcestný směšovací ventil Dn 20 Pn 16 kv 6,3, vč.sady šroubení ALG</t>
  </si>
  <si>
    <t>518</t>
  </si>
  <si>
    <t>002Obj_MaR004IM</t>
  </si>
  <si>
    <t>003_MaR</t>
  </si>
  <si>
    <t>Ekvitermní regulace teploty topné vody - ÚT 3 - skupina 2</t>
  </si>
  <si>
    <t>519</t>
  </si>
  <si>
    <t>003Obj_MaR001IM</t>
  </si>
  <si>
    <t>520</t>
  </si>
  <si>
    <t>003Obj_MaR002IM</t>
  </si>
  <si>
    <t>521</t>
  </si>
  <si>
    <t>003Obj_MaR003IM</t>
  </si>
  <si>
    <t>trojcestný směšovací ventil Dn 15 Pn 16 kv 2,5, vč.sady šroubení ALG</t>
  </si>
  <si>
    <t>522</t>
  </si>
  <si>
    <t>003Obj_MaR004IM</t>
  </si>
  <si>
    <t>004_MaR</t>
  </si>
  <si>
    <t>Ekvitermní regulace teploty topné vody - ÚT 4 - skupina 6</t>
  </si>
  <si>
    <t>523</t>
  </si>
  <si>
    <t>004Obj_MaR001IM</t>
  </si>
  <si>
    <t>524</t>
  </si>
  <si>
    <t>004Obj_MaR002IM</t>
  </si>
  <si>
    <t>525</t>
  </si>
  <si>
    <t>004Obj_MaR003IM</t>
  </si>
  <si>
    <t>526</t>
  </si>
  <si>
    <t>004Obj_MaR004IM</t>
  </si>
  <si>
    <t>005_MaR</t>
  </si>
  <si>
    <t>Ekvitermní regulace teploty topné vody - ÚT 5 - skupina 3</t>
  </si>
  <si>
    <t>527</t>
  </si>
  <si>
    <t>005Obj_MaR001IM</t>
  </si>
  <si>
    <t>528</t>
  </si>
  <si>
    <t>005Obj_MaR002IM</t>
  </si>
  <si>
    <t>529</t>
  </si>
  <si>
    <t>005Obj_MaR003IM</t>
  </si>
  <si>
    <t>530</t>
  </si>
  <si>
    <t>005Obj_MaR004IM</t>
  </si>
  <si>
    <t>006_MaR</t>
  </si>
  <si>
    <t>Ekvitermní regulace teploty topné vody - ÚT 6 - tělocvičny</t>
  </si>
  <si>
    <t>531</t>
  </si>
  <si>
    <t>006Obj_MaR001IM</t>
  </si>
  <si>
    <t>532</t>
  </si>
  <si>
    <t>006Obj_MaR002IM</t>
  </si>
  <si>
    <t>533</t>
  </si>
  <si>
    <t>006Obj_MaR003IM</t>
  </si>
  <si>
    <t>534</t>
  </si>
  <si>
    <t>006Obj_MaR004IM</t>
  </si>
  <si>
    <t>007_MaR</t>
  </si>
  <si>
    <t>Ekvitermní regulace teploty topné vody - ÚT 7 - dětský kout</t>
  </si>
  <si>
    <t>535</t>
  </si>
  <si>
    <t>007Obj_MaR001IM</t>
  </si>
  <si>
    <t>536</t>
  </si>
  <si>
    <t>007Obj_MaR002IM</t>
  </si>
  <si>
    <t>537</t>
  </si>
  <si>
    <t>007Obj_MaR003IM</t>
  </si>
  <si>
    <t>trojcestný směšovací ventil Dn 15 Pn 16 kv 1, vč.sady šroubení ALG</t>
  </si>
  <si>
    <t>538</t>
  </si>
  <si>
    <t>007Obj_MaR004IM</t>
  </si>
  <si>
    <t>008_MaR</t>
  </si>
  <si>
    <t>Ekvitermní regulace teploty topné vody - ÚT 8 - zahradní klub</t>
  </si>
  <si>
    <t>539</t>
  </si>
  <si>
    <t>008Obj_MaR001IM</t>
  </si>
  <si>
    <t>540</t>
  </si>
  <si>
    <t>008Obj_MaR002IM</t>
  </si>
  <si>
    <t>541</t>
  </si>
  <si>
    <t>008Obj_MaR003IM</t>
  </si>
  <si>
    <t>542</t>
  </si>
  <si>
    <t>008Obj_MaR004IM</t>
  </si>
  <si>
    <t>009_MaR</t>
  </si>
  <si>
    <t>Regulace teploty topné vody  - objektová předávací stanice (OPS)</t>
  </si>
  <si>
    <t>543</t>
  </si>
  <si>
    <t>009Obj_MaR001IM</t>
  </si>
  <si>
    <t>kompaktní horkovod.předávací stanice, vč.komplet regulace a rozvaděče</t>
  </si>
  <si>
    <t>544</t>
  </si>
  <si>
    <t>009Obj_MaR002IM</t>
  </si>
  <si>
    <t>regulátor OPS Climatix</t>
  </si>
  <si>
    <t>010_MaR</t>
  </si>
  <si>
    <t>Poruchová a havarijní signalizace</t>
  </si>
  <si>
    <t>545</t>
  </si>
  <si>
    <t>010Obj_MaR001IM</t>
  </si>
  <si>
    <t>čidlo teploty prostorové, Ni1000</t>
  </si>
  <si>
    <t>546</t>
  </si>
  <si>
    <t>010Obj_MaR002IM</t>
  </si>
  <si>
    <t>regulátor hladiny vody vč.elektrod</t>
  </si>
  <si>
    <t>547</t>
  </si>
  <si>
    <t>010Obj_MaR003IM</t>
  </si>
  <si>
    <t>548</t>
  </si>
  <si>
    <t>010Obj_MaR004IM</t>
  </si>
  <si>
    <t>termostat kapilárový rozsah 70-140 st.C vč.jímky</t>
  </si>
  <si>
    <t>549</t>
  </si>
  <si>
    <t>010Obj_MaR005IM</t>
  </si>
  <si>
    <t>tlakoměrný kohout zkušební</t>
  </si>
  <si>
    <t>550</t>
  </si>
  <si>
    <t>010Obj_MaR006IM</t>
  </si>
  <si>
    <t>snímač rel.tlaku 0 až 600 kPa, výstup 0-10V</t>
  </si>
  <si>
    <t>551</t>
  </si>
  <si>
    <t>010Obj_MaR007IM</t>
  </si>
  <si>
    <t>tlačítko havarijní</t>
  </si>
  <si>
    <t>011_MaR</t>
  </si>
  <si>
    <t>Měření spotřeby tepla</t>
  </si>
  <si>
    <t>552</t>
  </si>
  <si>
    <t>011Obj_MaR001IM</t>
  </si>
  <si>
    <t>kompaktní ultrazvuk.měřič Pn 16 Qp 0,6, nap.bateriové, M-Bus</t>
  </si>
  <si>
    <t>553</t>
  </si>
  <si>
    <t>011Obj_MaR002IM</t>
  </si>
  <si>
    <t>kompaktní ultrazvuk.měřič Pn 16 Qp 1,5, nap.bateriové, M-Bus</t>
  </si>
  <si>
    <t>554</t>
  </si>
  <si>
    <t>011Obj_MaR003IM</t>
  </si>
  <si>
    <t>kompaktní ultrazvuk.měřič Pn 16 Qp 2,5, nap.bateriové, M-Bus</t>
  </si>
  <si>
    <t>012_MaR</t>
  </si>
  <si>
    <t>Měření spotřeby tepla - dálkový odečet</t>
  </si>
  <si>
    <t>555</t>
  </si>
  <si>
    <t>012Obj_MaR001IM</t>
  </si>
  <si>
    <t>převodník komunikace M-Bus/RS485, do 20 měřičů</t>
  </si>
  <si>
    <t>556</t>
  </si>
  <si>
    <t>012Obj_MaR002IM</t>
  </si>
  <si>
    <t>software pro centrální sběr dat z měřičů</t>
  </si>
  <si>
    <t>013_MaR</t>
  </si>
  <si>
    <t>Řídící systém - DDC01.1</t>
  </si>
  <si>
    <t>557</t>
  </si>
  <si>
    <t>013Obj_MaR001IM</t>
  </si>
  <si>
    <t>podstanice DDC volně programovatelná, modulární, 200 I/O, BACnet/IP</t>
  </si>
  <si>
    <t>558</t>
  </si>
  <si>
    <t>013Obj_MaR002IM</t>
  </si>
  <si>
    <t>barevný dotykový LCD displej 7#39;amp;quot;, BACnet/IP, Webserver, vč.příslušenství</t>
  </si>
  <si>
    <t>559</t>
  </si>
  <si>
    <t>013Obj_MaR003IM</t>
  </si>
  <si>
    <t>napájecí modul, 24 V ss/stř.</t>
  </si>
  <si>
    <t>560</t>
  </si>
  <si>
    <t>013Obj_MaR004IM</t>
  </si>
  <si>
    <t>sběrnicový modul, 24 V ss/stř.</t>
  </si>
  <si>
    <t>561</t>
  </si>
  <si>
    <t>013Obj_MaR005IM</t>
  </si>
  <si>
    <t>univerzální modul 8x AI, DI nebo AO</t>
  </si>
  <si>
    <t>562</t>
  </si>
  <si>
    <t>013Obj_MaR006IM</t>
  </si>
  <si>
    <t>modul digitálních vstupů, 16x DI</t>
  </si>
  <si>
    <t>563</t>
  </si>
  <si>
    <t>013Obj_MaR007IM</t>
  </si>
  <si>
    <t>modul digitálních výstupů, 6x DO</t>
  </si>
  <si>
    <t>564</t>
  </si>
  <si>
    <t>013Obj_MaR008IM</t>
  </si>
  <si>
    <t>modul pro integraci M-Bus</t>
  </si>
  <si>
    <t>565</t>
  </si>
  <si>
    <t>013Obj_MaR009IM</t>
  </si>
  <si>
    <t>adresovací kolíčky</t>
  </si>
  <si>
    <t>566</t>
  </si>
  <si>
    <t>013Obj_MaR010IM</t>
  </si>
  <si>
    <t>napájecí transformátor 24 V, 200 VA</t>
  </si>
  <si>
    <t>567</t>
  </si>
  <si>
    <t>013Obj_MaR011IM</t>
  </si>
  <si>
    <t>switch Ethernet, 4x port Ethernet</t>
  </si>
  <si>
    <t>568</t>
  </si>
  <si>
    <t>013Obj_MaR012IM</t>
  </si>
  <si>
    <t>signálka na panelu - barva rudá</t>
  </si>
  <si>
    <t>569</t>
  </si>
  <si>
    <t>013Obj_MaR013IM</t>
  </si>
  <si>
    <t>houkačka plastová 230 V 50 Hz</t>
  </si>
  <si>
    <t>570</t>
  </si>
  <si>
    <t>013Obj_MaR014IM</t>
  </si>
  <si>
    <t>uživatelský software, oživení a provedení zkoušek - podstanice DDC</t>
  </si>
  <si>
    <t>014_MaR</t>
  </si>
  <si>
    <t>Rozvaděč RA01.1</t>
  </si>
  <si>
    <t>571</t>
  </si>
  <si>
    <t>014Obj_MaR001IM</t>
  </si>
  <si>
    <t>nástěnná rozvaděčová skříňka, rozměry 600x1000x260 (šxvxh)</t>
  </si>
  <si>
    <t>015_MaR</t>
  </si>
  <si>
    <t>Centrála řídícího systému - BMS (vizualizace pomocí Webserveru)</t>
  </si>
  <si>
    <t>572</t>
  </si>
  <si>
    <t>015Obj_MaR001IM</t>
  </si>
  <si>
    <t>uživatelský software centrály (Webserver) - tvorba aplikace a zobrazení - M+R</t>
  </si>
  <si>
    <t>016_MaR</t>
  </si>
  <si>
    <t>Ostatní</t>
  </si>
  <si>
    <t>573</t>
  </si>
  <si>
    <t>016Obj_MaR001IM</t>
  </si>
  <si>
    <t>realizační projektová dokumentace vč. svorkových schemat rozvaděčů M+R</t>
  </si>
  <si>
    <t>574</t>
  </si>
  <si>
    <t>016Obj_MaR002IM</t>
  </si>
  <si>
    <t>projektová dokumentace skutečného provedení</t>
  </si>
  <si>
    <t>017_MaR</t>
  </si>
  <si>
    <t>Montážní práce a materiál</t>
  </si>
  <si>
    <t>575</t>
  </si>
  <si>
    <t>017Obj_MaR001IM</t>
  </si>
  <si>
    <t>kabel stíněný JYTY 2Dx1</t>
  </si>
  <si>
    <t>576</t>
  </si>
  <si>
    <t>017Obj_MaR002IM</t>
  </si>
  <si>
    <t>kabel stíněný JYTY 4Dx1</t>
  </si>
  <si>
    <t>577</t>
  </si>
  <si>
    <t>017Obj_MaR003IM</t>
  </si>
  <si>
    <t>kabel stíněný JYTY 7Dx1</t>
  </si>
  <si>
    <t>578</t>
  </si>
  <si>
    <t>017Obj_MaR004IM</t>
  </si>
  <si>
    <t>kabel silový CYKY 2 Ox1,5</t>
  </si>
  <si>
    <t>579</t>
  </si>
  <si>
    <t>017Obj_MaR005IM</t>
  </si>
  <si>
    <t>kabel silový CYKY 3Jx1,5</t>
  </si>
  <si>
    <t>580</t>
  </si>
  <si>
    <t>017Obj_MaR006IM</t>
  </si>
  <si>
    <t>kabel sdělovací stíněný J-Y(ST)Y 2x2x0,8</t>
  </si>
  <si>
    <t>581</t>
  </si>
  <si>
    <t>017Obj_MaR007IM</t>
  </si>
  <si>
    <t>kabel UTP Cat.5E</t>
  </si>
  <si>
    <t>582</t>
  </si>
  <si>
    <t>017Obj_MaR008IM</t>
  </si>
  <si>
    <t>vodič ZŽ CY 6 mm2 pro ochr.pospojování, vč.příslušenství</t>
  </si>
  <si>
    <t>583</t>
  </si>
  <si>
    <t>017Obj_MaR009IM</t>
  </si>
  <si>
    <t>kabelový žlab Mars 62/50 vč.kompletního příslušenství</t>
  </si>
  <si>
    <t>584</t>
  </si>
  <si>
    <t>017Obj_MaR010IM</t>
  </si>
  <si>
    <t>kabelový žlab Mars 125/100 vč.kompletního příslušenství</t>
  </si>
  <si>
    <t>585</t>
  </si>
  <si>
    <t>017Obj_MaR011IM</t>
  </si>
  <si>
    <t>instalační PH trubka pevná D 25 mm, vč.příslušenství pro upevnění</t>
  </si>
  <si>
    <t>586</t>
  </si>
  <si>
    <t>017Obj_MaR012IM</t>
  </si>
  <si>
    <t>instalační ohebná trubka s protahovacím drátem Kopoflex</t>
  </si>
  <si>
    <t>587</t>
  </si>
  <si>
    <t>017Obj_MaR013IM</t>
  </si>
  <si>
    <t>plastová instalační krabice (na omítku, pod omítku, do SDK)</t>
  </si>
  <si>
    <t>588</t>
  </si>
  <si>
    <t>017Obj_MaR014IM</t>
  </si>
  <si>
    <t>ostatní drobné příslušenství</t>
  </si>
  <si>
    <t>589</t>
  </si>
  <si>
    <t>017Obj_MaR015IM</t>
  </si>
  <si>
    <t>protipožární ucpávky</t>
  </si>
  <si>
    <t>590</t>
  </si>
  <si>
    <t>017Obj_MaR016IM</t>
  </si>
  <si>
    <t>montáže zařízení M+R</t>
  </si>
  <si>
    <t>591</t>
  </si>
  <si>
    <t>017Obj_MaR017IM</t>
  </si>
  <si>
    <t>stavební přípomoce (prostupy, drážky apod.)</t>
  </si>
  <si>
    <t>592</t>
  </si>
  <si>
    <t>017Obj_MaR018IM</t>
  </si>
  <si>
    <t>el.revize, zpracování návodů k obsluze</t>
  </si>
  <si>
    <t>593</t>
  </si>
  <si>
    <t>017Obj_MaR019IM</t>
  </si>
  <si>
    <t>oživení a zkoušky systémů a technologií - funkční, komplexní</t>
  </si>
  <si>
    <t>594</t>
  </si>
  <si>
    <t>017Obj_MaR020IM</t>
  </si>
  <si>
    <t>zaškolení obsluhy</t>
  </si>
  <si>
    <t>595</t>
  </si>
  <si>
    <t>017Obj_MaR021IM</t>
  </si>
  <si>
    <t>doprava</t>
  </si>
  <si>
    <t>Obj_ÚT</t>
  </si>
  <si>
    <t>Profese Objekt Vytápění</t>
  </si>
  <si>
    <t xml:space="preserve">  Obj_ÚT</t>
  </si>
  <si>
    <t>001_UT</t>
  </si>
  <si>
    <t>Zdroj</t>
  </si>
  <si>
    <t>645</t>
  </si>
  <si>
    <t>001Obj_ÚT001IM</t>
  </si>
  <si>
    <t>Kulový kohout HEIMEIER GLOBO H DN 20</t>
  </si>
  <si>
    <t>646</t>
  </si>
  <si>
    <t>001Obj_ÚT002IM</t>
  </si>
  <si>
    <t>Kulový kohout HEIMEIER GLOBO H DN 25</t>
  </si>
  <si>
    <t>647</t>
  </si>
  <si>
    <t>001Obj_ÚT003IM</t>
  </si>
  <si>
    <t>Kulový kohout HEIMEIER GLOBO H DN 32</t>
  </si>
  <si>
    <t>648</t>
  </si>
  <si>
    <t>001Obj_ÚT004IM</t>
  </si>
  <si>
    <t>Kulový kohout HEIMEIER GLOBO H DN 40</t>
  </si>
  <si>
    <t>649</t>
  </si>
  <si>
    <t>001Obj_ÚT005IM</t>
  </si>
  <si>
    <t>Kulový kohout s filtrem PETTINAROLI Filterball  DN 20</t>
  </si>
  <si>
    <t>650</t>
  </si>
  <si>
    <t>001Obj_ÚT006IM</t>
  </si>
  <si>
    <t>Ventil měřící HONEYWELL MNG kombi-3-plus DN 15 s modrou krytkou</t>
  </si>
  <si>
    <t>651</t>
  </si>
  <si>
    <t>001Obj_ÚT007IM</t>
  </si>
  <si>
    <t>Ventil měřící HONEYWELL MNG kombi-3-plus DN 20     #39;amp;quot;</t>
  </si>
  <si>
    <t>652</t>
  </si>
  <si>
    <t>001Obj_ÚT008IM</t>
  </si>
  <si>
    <t>Ventil měřící HONEYWELL MNG kombi-3-plus DN 25     #39;amp;quot;</t>
  </si>
  <si>
    <t>653</t>
  </si>
  <si>
    <t>001Obj_ÚT009IM</t>
  </si>
  <si>
    <t>Ventil měřící HONEYWELL MNG kombi-3-plus DN 32     #39;amp;quot;</t>
  </si>
  <si>
    <t>654</t>
  </si>
  <si>
    <t>001Obj_ÚT010IM</t>
  </si>
  <si>
    <t>Automat. ventil odvduš. Flamco Flexcon 1/2#39;amp;quot;</t>
  </si>
  <si>
    <t>655</t>
  </si>
  <si>
    <t>001Obj_ÚT011IM</t>
  </si>
  <si>
    <t>Kohout vypouštěcí G 3/8#39;amp;quot;</t>
  </si>
  <si>
    <t>656</t>
  </si>
  <si>
    <t>001Obj_ÚT012IM</t>
  </si>
  <si>
    <t>Kohout vypouštěcí G 1/2#39;amp;quot;</t>
  </si>
  <si>
    <t>002_UT</t>
  </si>
  <si>
    <t>Otopná tělesa</t>
  </si>
  <si>
    <t>657</t>
  </si>
  <si>
    <t>002Obj_ÚT001IM</t>
  </si>
  <si>
    <t>Článkové litinové otopné těleso KALOR klasický desing    5/500/70</t>
  </si>
  <si>
    <t>658</t>
  </si>
  <si>
    <t>002Obj_ÚT002IM</t>
  </si>
  <si>
    <t>#39;amp;quot;                                                                                         7/500/70</t>
  </si>
  <si>
    <t>659</t>
  </si>
  <si>
    <t>002Obj_ÚT003IM</t>
  </si>
  <si>
    <t>#39;amp;quot;                                                                                         8/500/70</t>
  </si>
  <si>
    <t>660</t>
  </si>
  <si>
    <t>002Obj_ÚT004IM</t>
  </si>
  <si>
    <t>#39;amp;quot;                                                                                         9/500/70</t>
  </si>
  <si>
    <t>661</t>
  </si>
  <si>
    <t>002Obj_ÚT005IM</t>
  </si>
  <si>
    <t>#39;amp;quot;                                                                                       10/500/70</t>
  </si>
  <si>
    <t>662</t>
  </si>
  <si>
    <t>002Obj_ÚT006IM</t>
  </si>
  <si>
    <t>#39;amp;quot;                                                                                       12/500/70</t>
  </si>
  <si>
    <t>663</t>
  </si>
  <si>
    <t>002Obj_ÚT007IM</t>
  </si>
  <si>
    <t>#39;amp;quot;                                                                                       15/500/70</t>
  </si>
  <si>
    <t>664</t>
  </si>
  <si>
    <t>002Obj_ÚT008IM</t>
  </si>
  <si>
    <t>#39;amp;quot;                                                                                       20/500/70</t>
  </si>
  <si>
    <t>665</t>
  </si>
  <si>
    <t>002Obj_ÚT009IM</t>
  </si>
  <si>
    <t>#39;amp;quot;                                                                                       22/500/70</t>
  </si>
  <si>
    <t>666</t>
  </si>
  <si>
    <t>002Obj_ÚT010IM</t>
  </si>
  <si>
    <t>Článkové litinové otopné těleso KALOR klasický desing     6/500/110</t>
  </si>
  <si>
    <t>667</t>
  </si>
  <si>
    <t>002Obj_ÚT011IM</t>
  </si>
  <si>
    <t>#39;amp;quot;                                                                                          8/500/110</t>
  </si>
  <si>
    <t>668</t>
  </si>
  <si>
    <t>002Obj_ÚT012IM</t>
  </si>
  <si>
    <t>#39;amp;quot;                                                                                        10/500/110</t>
  </si>
  <si>
    <t>669</t>
  </si>
  <si>
    <t>002Obj_ÚT013IM</t>
  </si>
  <si>
    <t>#39;amp;quot;                                                                                        11/500/110</t>
  </si>
  <si>
    <t>670</t>
  </si>
  <si>
    <t>002Obj_ÚT014IM</t>
  </si>
  <si>
    <t>#39;amp;quot;                                                                                        12/500/110</t>
  </si>
  <si>
    <t>671</t>
  </si>
  <si>
    <t>002Obj_ÚT015IM</t>
  </si>
  <si>
    <t>#39;amp;quot;                                                                                        14/500/110</t>
  </si>
  <si>
    <t>672</t>
  </si>
  <si>
    <t>002Obj_ÚT016IM</t>
  </si>
  <si>
    <t>#39;amp;quot;                                                                                        15/500/110</t>
  </si>
  <si>
    <t>673</t>
  </si>
  <si>
    <t>002Obj_ÚT017IM</t>
  </si>
  <si>
    <t>#39;amp;quot;                                                                                        17/500/110</t>
  </si>
  <si>
    <t>674</t>
  </si>
  <si>
    <t>002Obj_ÚT018IM</t>
  </si>
  <si>
    <t>#39;amp;quot;                                                                                        18/500/110</t>
  </si>
  <si>
    <t>675</t>
  </si>
  <si>
    <t>002Obj_ÚT019IM</t>
  </si>
  <si>
    <t>#39;amp;quot;                                                                                        20/500/110</t>
  </si>
  <si>
    <t>676</t>
  </si>
  <si>
    <t>002Obj_ÚT020IM</t>
  </si>
  <si>
    <t>#39;amp;quot;                                                                                        22/500/110</t>
  </si>
  <si>
    <t>677</t>
  </si>
  <si>
    <t>002Obj_ÚT021IM</t>
  </si>
  <si>
    <t>Článkové litinové otopné těleso KALOR klasický desing   10/500/160</t>
  </si>
  <si>
    <t>678</t>
  </si>
  <si>
    <t>002Obj_ÚT022IM</t>
  </si>
  <si>
    <t>#39;amp;quot;                                                                                        11/500/160</t>
  </si>
  <si>
    <t>679</t>
  </si>
  <si>
    <t>002Obj_ÚT023IM</t>
  </si>
  <si>
    <t>#39;amp;quot;                                                                                        12/500/160</t>
  </si>
  <si>
    <t>680</t>
  </si>
  <si>
    <t>002Obj_ÚT024IM</t>
  </si>
  <si>
    <t>#39;amp;quot;                                                                                        14/500/160</t>
  </si>
  <si>
    <t>681</t>
  </si>
  <si>
    <t>002Obj_ÚT025IM</t>
  </si>
  <si>
    <t>#39;amp;quot;                                                                                        15/500/160</t>
  </si>
  <si>
    <t>682</t>
  </si>
  <si>
    <t>002Obj_ÚT026IM</t>
  </si>
  <si>
    <t>#39;amp;quot;                                                                                        16/500/160</t>
  </si>
  <si>
    <t>683</t>
  </si>
  <si>
    <t>002Obj_ÚT027IM</t>
  </si>
  <si>
    <t>#39;amp;quot;                                                                                        17/500/160</t>
  </si>
  <si>
    <t>684</t>
  </si>
  <si>
    <t>002Obj_ÚT028IM</t>
  </si>
  <si>
    <t>#39;amp;quot;                                                                                        18/500/160</t>
  </si>
  <si>
    <t>685</t>
  </si>
  <si>
    <t>002Obj_ÚT029IM</t>
  </si>
  <si>
    <t>#39;amp;quot;                                                                                        20/500/160</t>
  </si>
  <si>
    <t>686</t>
  </si>
  <si>
    <t>002Obj_ÚT030IM</t>
  </si>
  <si>
    <t>Článkové litinové otopné těleso KALOR klasický desing   12/500220</t>
  </si>
  <si>
    <t>687</t>
  </si>
  <si>
    <t>002Obj_ÚT031IM</t>
  </si>
  <si>
    <t>#39;amp;quot;                                                                                        14/500/220</t>
  </si>
  <si>
    <t>688</t>
  </si>
  <si>
    <t>002Obj_ÚT032IM</t>
  </si>
  <si>
    <t>#39;amp;quot;                                                                                        15/500/220</t>
  </si>
  <si>
    <t>689</t>
  </si>
  <si>
    <t>002Obj_ÚT033IM</t>
  </si>
  <si>
    <t>#39;amp;quot;                                                                                        16/500/220</t>
  </si>
  <si>
    <t>690</t>
  </si>
  <si>
    <t>002Obj_ÚT034IM</t>
  </si>
  <si>
    <t>#39;amp;quot;                                                                                        17/500/220</t>
  </si>
  <si>
    <t>691</t>
  </si>
  <si>
    <t>002Obj_ÚT035IM</t>
  </si>
  <si>
    <t>#39;amp;quot;                                                                                        20/500/220</t>
  </si>
  <si>
    <t>692</t>
  </si>
  <si>
    <t>002Obj_ÚT036IM</t>
  </si>
  <si>
    <t>Článkové litinové otopné těleso KALOR klasický desing   14/600/110</t>
  </si>
  <si>
    <t>693</t>
  </si>
  <si>
    <t>002Obj_ÚT037IM</t>
  </si>
  <si>
    <t>Článkové litinové otopné těleso KALOR klasický desing   12/600/160</t>
  </si>
  <si>
    <t>694</t>
  </si>
  <si>
    <t>002Obj_ÚT038IM</t>
  </si>
  <si>
    <t>#39;amp;quot;                                                                                        14/600/160</t>
  </si>
  <si>
    <t>695</t>
  </si>
  <si>
    <t>002Obj_ÚT039IM</t>
  </si>
  <si>
    <t>Článkové litinové otopné těleso KALOR klasický desing    3/900/70</t>
  </si>
  <si>
    <t>696</t>
  </si>
  <si>
    <t>002Obj_ÚT040IM</t>
  </si>
  <si>
    <t>#39;amp;quot;                                                                                         5/900/70</t>
  </si>
  <si>
    <t>697</t>
  </si>
  <si>
    <t>002Obj_ÚT041IM</t>
  </si>
  <si>
    <t>#39;amp;quot;                                                                                         6/900/70</t>
  </si>
  <si>
    <t>698</t>
  </si>
  <si>
    <t>002Obj_ÚT042IM</t>
  </si>
  <si>
    <t>#39;amp;quot;                                                                                         7/900/70</t>
  </si>
  <si>
    <t>699</t>
  </si>
  <si>
    <t>002Obj_ÚT043IM</t>
  </si>
  <si>
    <t>#39;amp;quot;                                                                                         8/900/70</t>
  </si>
  <si>
    <t>700</t>
  </si>
  <si>
    <t>002Obj_ÚT044IM</t>
  </si>
  <si>
    <t>#39;amp;quot;                                                                                         9/900/70</t>
  </si>
  <si>
    <t>701</t>
  </si>
  <si>
    <t>002Obj_ÚT045IM</t>
  </si>
  <si>
    <t>#39;amp;quot;                                                                                       10/900/70</t>
  </si>
  <si>
    <t>702</t>
  </si>
  <si>
    <t>002Obj_ÚT046IM</t>
  </si>
  <si>
    <t>#39;amp;quot;                                                                                       12/900/70</t>
  </si>
  <si>
    <t>703</t>
  </si>
  <si>
    <t>002Obj_ÚT047IM</t>
  </si>
  <si>
    <t>#39;amp;quot;                                                                                       15/900/70</t>
  </si>
  <si>
    <t>704</t>
  </si>
  <si>
    <t>002Obj_ÚT048IM</t>
  </si>
  <si>
    <t>#39;amp;quot;                                                                                       16/900/70</t>
  </si>
  <si>
    <t>705</t>
  </si>
  <si>
    <t>002Obj_ÚT049IM</t>
  </si>
  <si>
    <t>#39;amp;quot;                                                                                       18/900/70</t>
  </si>
  <si>
    <t>706</t>
  </si>
  <si>
    <t>002Obj_ÚT050IM</t>
  </si>
  <si>
    <t>#39;amp;quot;                                                                                       20/900/70</t>
  </si>
  <si>
    <t>707</t>
  </si>
  <si>
    <t>002Obj_ÚT051IM</t>
  </si>
  <si>
    <t>#39;amp;quot;                                                                                       21/900/70</t>
  </si>
  <si>
    <t>708</t>
  </si>
  <si>
    <t>002Obj_ÚT052IM</t>
  </si>
  <si>
    <t>#39;amp;quot;                                                                                       25/900/70</t>
  </si>
  <si>
    <t>709</t>
  </si>
  <si>
    <t>002Obj_ÚT053IM</t>
  </si>
  <si>
    <t>Článkové litinové otopné těleso KALOR klasický desing   3/900/160</t>
  </si>
  <si>
    <t>710</t>
  </si>
  <si>
    <t>002Obj_ÚT054IM</t>
  </si>
  <si>
    <t>#39;amp;quot;                                                                                        4/900/160</t>
  </si>
  <si>
    <t>711</t>
  </si>
  <si>
    <t>002Obj_ÚT055IM</t>
  </si>
  <si>
    <t>#39;amp;quot;                                                                                        5/900/160</t>
  </si>
  <si>
    <t>712</t>
  </si>
  <si>
    <t>002Obj_ÚT056IM</t>
  </si>
  <si>
    <t>#39;amp;quot;                                                                                        6/900/160</t>
  </si>
  <si>
    <t>713</t>
  </si>
  <si>
    <t>002Obj_ÚT057IM</t>
  </si>
  <si>
    <t>#39;amp;quot;                                                                                        7/900/160</t>
  </si>
  <si>
    <t>714</t>
  </si>
  <si>
    <t>002Obj_ÚT058IM</t>
  </si>
  <si>
    <t>#39;amp;quot;                                                                                      12/900/160</t>
  </si>
  <si>
    <t>715</t>
  </si>
  <si>
    <t>002Obj_ÚT059IM</t>
  </si>
  <si>
    <t>Článkové litinové otopné těleso KALOR BOHEMIA-R    15/450/220-R</t>
  </si>
  <si>
    <t>716</t>
  </si>
  <si>
    <t>002Obj_ÚT060IM</t>
  </si>
  <si>
    <t>Deskové otopné těleso KORADO Radik VK 10-060040-E</t>
  </si>
  <si>
    <t>717</t>
  </si>
  <si>
    <t>002Obj_ÚT061IM</t>
  </si>
  <si>
    <t>#39;amp;quot;                                                                   10-070050-E</t>
  </si>
  <si>
    <t>718</t>
  </si>
  <si>
    <t>002Obj_ÚT062IM</t>
  </si>
  <si>
    <t>#39;amp;quot;                                                                   10-090090-6</t>
  </si>
  <si>
    <t>719</t>
  </si>
  <si>
    <t>002Obj_ÚT063IM</t>
  </si>
  <si>
    <t>#39;amp;quot;                                                                   11-050040-E</t>
  </si>
  <si>
    <t>720</t>
  </si>
  <si>
    <t>002Obj_ÚT064IM</t>
  </si>
  <si>
    <t>#39;amp;quot;                                                                   11-050040-6</t>
  </si>
  <si>
    <t>721</t>
  </si>
  <si>
    <t>002Obj_ÚT065IM</t>
  </si>
  <si>
    <t>#39;amp;quot;                                                                   21-060060-6</t>
  </si>
  <si>
    <t>722</t>
  </si>
  <si>
    <t>002Obj_ÚT066IM</t>
  </si>
  <si>
    <t>#39;amp;quot;                                                                   21-070080-6</t>
  </si>
  <si>
    <t>723</t>
  </si>
  <si>
    <t>002Obj_ÚT067IM</t>
  </si>
  <si>
    <t>#39;amp;quot;                                                                   21-090040-E</t>
  </si>
  <si>
    <t>724</t>
  </si>
  <si>
    <t>002Obj_ÚT068IM</t>
  </si>
  <si>
    <t>#39;amp;quot;                                                                   21-090050-E</t>
  </si>
  <si>
    <t>725</t>
  </si>
  <si>
    <t>002Obj_ÚT069IM</t>
  </si>
  <si>
    <t>#39;amp;quot;                                                                   21-090050-6</t>
  </si>
  <si>
    <t>726</t>
  </si>
  <si>
    <t>002Obj_ÚT070IM</t>
  </si>
  <si>
    <t>#39;amp;quot;                                                                   22-090040-E</t>
  </si>
  <si>
    <t>727</t>
  </si>
  <si>
    <t>002Obj_ÚT071IM</t>
  </si>
  <si>
    <t>#39;amp;quot;                                                                   22-090050-E</t>
  </si>
  <si>
    <t>002Obj_ÚT072IM</t>
  </si>
  <si>
    <t>Podlahový konvektor KORAFLEX FK 200 19 28 + mřížka</t>
  </si>
  <si>
    <t>729</t>
  </si>
  <si>
    <t>002Obj_ÚT073IM</t>
  </si>
  <si>
    <t>#39;amp;quot;                                                   FK 240 19 28 + mřížka</t>
  </si>
  <si>
    <t>730</t>
  </si>
  <si>
    <t>002Obj_ÚT074IM</t>
  </si>
  <si>
    <t>Designové otopné těleso KORATHERM Horizontal K 22 H 588 1400</t>
  </si>
  <si>
    <t>731</t>
  </si>
  <si>
    <t>002Obj_ÚT075IM</t>
  </si>
  <si>
    <t>Designové otopné těleso KORATHERM Horizontal K 22 H 588 2000</t>
  </si>
  <si>
    <t>732</t>
  </si>
  <si>
    <t>002Obj_ÚT076IM</t>
  </si>
  <si>
    <t>Trubkové otopné těleso KORALUX Linear Max KLM 1220.450</t>
  </si>
  <si>
    <t>733</t>
  </si>
  <si>
    <t>002Obj_ÚT077IM</t>
  </si>
  <si>
    <t>El. podlahové vytápění DEVIflex  DTIP-18T   130 W,   7 m</t>
  </si>
  <si>
    <t>734</t>
  </si>
  <si>
    <t>002Obj_ÚT078IM</t>
  </si>
  <si>
    <t>#39;amp;quot;                                                                      270 W,  15 m</t>
  </si>
  <si>
    <t>735</t>
  </si>
  <si>
    <t>002Obj_ÚT079IM</t>
  </si>
  <si>
    <t>#39;amp;quot;                                                                      395 W,  22 m</t>
  </si>
  <si>
    <t>736</t>
  </si>
  <si>
    <t>002Obj_ÚT080IM</t>
  </si>
  <si>
    <t>#39;amp;quot;                                                                      680 W,  37 m</t>
  </si>
  <si>
    <t>737</t>
  </si>
  <si>
    <t>002Obj_ÚT081IM</t>
  </si>
  <si>
    <t>#39;amp;quot;                                                                   1 340 W,  74 m</t>
  </si>
  <si>
    <t>738</t>
  </si>
  <si>
    <t>002Obj_ÚT082IM</t>
  </si>
  <si>
    <t>#39;amp;quot;                                                                   1 485 W,  82 m</t>
  </si>
  <si>
    <t>739</t>
  </si>
  <si>
    <t>002Obj_ÚT083IM</t>
  </si>
  <si>
    <t>#39;amp;quot;                                                                   1 625 W,  90 m</t>
  </si>
  <si>
    <t>740</t>
  </si>
  <si>
    <t>002Obj_ÚT084IM</t>
  </si>
  <si>
    <t>El. termostat devireg 532 s kabellovým a prostotovým čidlem</t>
  </si>
  <si>
    <t>741</t>
  </si>
  <si>
    <t>002Obj_ÚT085IM</t>
  </si>
  <si>
    <t>El. konvektor NOBO Galaxy CAN 05</t>
  </si>
  <si>
    <t>742</t>
  </si>
  <si>
    <t>002Obj_ÚT086IM</t>
  </si>
  <si>
    <t>#39;amp;quot;                                        CAN 07</t>
  </si>
  <si>
    <t>743</t>
  </si>
  <si>
    <t>002Obj_ÚT087IM</t>
  </si>
  <si>
    <t>#39;amp;quot;                                        CAN 15</t>
  </si>
  <si>
    <t>744</t>
  </si>
  <si>
    <t>002Obj_ÚT088IM</t>
  </si>
  <si>
    <t>El. jednoduchý termostat R 80 XSC</t>
  </si>
  <si>
    <t>745</t>
  </si>
  <si>
    <t>002Obj_ÚT089IM</t>
  </si>
  <si>
    <t>EL. Infrazářič WELLINA  WE 1300</t>
  </si>
  <si>
    <t>746</t>
  </si>
  <si>
    <t>002Obj_ÚT090IM</t>
  </si>
  <si>
    <t>#39;amp;quot;                                     WE 1600</t>
  </si>
  <si>
    <t>747</t>
  </si>
  <si>
    <t>002Obj_ÚT091IM</t>
  </si>
  <si>
    <t>El. termostat ABB Tango digi.</t>
  </si>
  <si>
    <t>748</t>
  </si>
  <si>
    <t>002Obj_ÚT092IM</t>
  </si>
  <si>
    <t>Registr z hladké trubky  2 x 3 500 - DN 80</t>
  </si>
  <si>
    <t>749</t>
  </si>
  <si>
    <t>002Obj_ÚT093IM</t>
  </si>
  <si>
    <t>#39;amp;quot;                                   3 x 4 500 - DN 100</t>
  </si>
  <si>
    <t>003_UT</t>
  </si>
  <si>
    <t>Armatury otopných těles</t>
  </si>
  <si>
    <t>750</t>
  </si>
  <si>
    <t>003Obj_ÚT001IM</t>
  </si>
  <si>
    <t>Termostatická hlavice HEIMEIER DX</t>
  </si>
  <si>
    <t>751</t>
  </si>
  <si>
    <t>003Obj_ÚT002IM</t>
  </si>
  <si>
    <t>Termostatická hlavice HEIMEIER s vyvedeným čidlem</t>
  </si>
  <si>
    <t>752</t>
  </si>
  <si>
    <t>003Obj_ÚT003IM</t>
  </si>
  <si>
    <t>Ventil radiátorový rohový HEIMEIER 3511-02  ET 15  V-exakt</t>
  </si>
  <si>
    <t>753</t>
  </si>
  <si>
    <t>003Obj_ÚT004IM</t>
  </si>
  <si>
    <t>Ventil gravitační rohový HEIMEIER  2241-02  ET 15</t>
  </si>
  <si>
    <t>754</t>
  </si>
  <si>
    <t>003Obj_ÚT005IM</t>
  </si>
  <si>
    <t>Reg. šroubení rohové HEIMEIER REGUTEC 0355-02 EAR 15</t>
  </si>
  <si>
    <t>004_UT</t>
  </si>
  <si>
    <t>Potrubí</t>
  </si>
  <si>
    <t>755</t>
  </si>
  <si>
    <t>004Obj_ÚT001IM</t>
  </si>
  <si>
    <t>Potrubí Cu DN 15</t>
  </si>
  <si>
    <t>756</t>
  </si>
  <si>
    <t>004Obj_ÚT002IM</t>
  </si>
  <si>
    <t>Potrubí Cu DN 18</t>
  </si>
  <si>
    <t>757</t>
  </si>
  <si>
    <t>004Obj_ÚT003IM</t>
  </si>
  <si>
    <t>Potrubí Cu DN 22</t>
  </si>
  <si>
    <t>758</t>
  </si>
  <si>
    <t>004Obj_ÚT004IM</t>
  </si>
  <si>
    <t>Potrubí Cu DN 28x1,5</t>
  </si>
  <si>
    <t>759</t>
  </si>
  <si>
    <t>004Obj_ÚT005IM</t>
  </si>
  <si>
    <t>Potrubí Cu DN 35x1,5</t>
  </si>
  <si>
    <t>760</t>
  </si>
  <si>
    <t>004Obj_ÚT006IM</t>
  </si>
  <si>
    <t>Potrubí Cu DN 42x1,5</t>
  </si>
  <si>
    <t>005_UT</t>
  </si>
  <si>
    <t>Tepelná izolace</t>
  </si>
  <si>
    <t>761</t>
  </si>
  <si>
    <t>005Obj_ÚT001IM</t>
  </si>
  <si>
    <t>Tepelná izolace ACCOTUBE  HS 15/9</t>
  </si>
  <si>
    <t>762</t>
  </si>
  <si>
    <t>005Obj_ÚT002IM</t>
  </si>
  <si>
    <t>Tepelná izolace ACCOTUBE  HS 15/13</t>
  </si>
  <si>
    <t>763</t>
  </si>
  <si>
    <t>005Obj_ÚT003IM</t>
  </si>
  <si>
    <t>Tepelná izolace ACCOTUBE  HS 18/13</t>
  </si>
  <si>
    <t>764</t>
  </si>
  <si>
    <t>005Obj_ÚT004IM</t>
  </si>
  <si>
    <t>Tepelná izolace ACCOTUBE  HS 22/13</t>
  </si>
  <si>
    <t>765</t>
  </si>
  <si>
    <t>005Obj_ÚT005IM</t>
  </si>
  <si>
    <t>Tepelná izolace IZOMAT Izotub AL 22/25</t>
  </si>
  <si>
    <t>766</t>
  </si>
  <si>
    <t>005Obj_ÚT006IM</t>
  </si>
  <si>
    <t>Tepelná izolace IZOMAT Izotub AL 28/30</t>
  </si>
  <si>
    <t>767</t>
  </si>
  <si>
    <t>005Obj_ÚT007IM</t>
  </si>
  <si>
    <t>Tepelná izolace IZOMAT Izotub AL35/30</t>
  </si>
  <si>
    <t>768</t>
  </si>
  <si>
    <t>005Obj_ÚT008IM</t>
  </si>
  <si>
    <t>Tepelná izolace IZOMAT Izotub AL42/40</t>
  </si>
  <si>
    <t>006_UT</t>
  </si>
  <si>
    <t>Nátěry</t>
  </si>
  <si>
    <t>769</t>
  </si>
  <si>
    <t>006Obj_ÚT001IM</t>
  </si>
  <si>
    <t>Nátěr článkových litinových těles dvojnásobný s 2x emailováním</t>
  </si>
  <si>
    <t>007_UT</t>
  </si>
  <si>
    <t>Montáže</t>
  </si>
  <si>
    <t>770</t>
  </si>
  <si>
    <t>007Obj_ÚT001IM</t>
  </si>
  <si>
    <t>Montáž zdroje   30%</t>
  </si>
  <si>
    <t>771</t>
  </si>
  <si>
    <t>007Obj_ÚT002IM</t>
  </si>
  <si>
    <t>Montáž otopných těles   50%</t>
  </si>
  <si>
    <t>772</t>
  </si>
  <si>
    <t>007Obj_ÚT003IM</t>
  </si>
  <si>
    <t>Montáž rad. armatur   50%</t>
  </si>
  <si>
    <t>773</t>
  </si>
  <si>
    <t>007Obj_ÚT004IM</t>
  </si>
  <si>
    <t>Montáž potrubí pol. 1-8   30%</t>
  </si>
  <si>
    <t>774</t>
  </si>
  <si>
    <t>007Obj_ÚT005IM</t>
  </si>
  <si>
    <t>Montáž tepelných izolací    30%</t>
  </si>
  <si>
    <t>775</t>
  </si>
  <si>
    <t>007Obj_ÚT006IM</t>
  </si>
  <si>
    <t>Nátěry    30%</t>
  </si>
  <si>
    <t>776</t>
  </si>
  <si>
    <t>007Obj_ÚT007IM</t>
  </si>
  <si>
    <t>Topná zkouška</t>
  </si>
  <si>
    <t>HOD</t>
  </si>
  <si>
    <t>Obj_ZTI</t>
  </si>
  <si>
    <t>Profese Objekt ZTI</t>
  </si>
  <si>
    <t xml:space="preserve">  Obj_ZTI</t>
  </si>
  <si>
    <t>001_ZTI</t>
  </si>
  <si>
    <t>JEDNOTNÁ KANALIZACE POTRUBÍ A TVAROVKY (budova)</t>
  </si>
  <si>
    <t>596</t>
  </si>
  <si>
    <t>001Obj_ZTI001IM</t>
  </si>
  <si>
    <t>Potrubí DN160</t>
  </si>
  <si>
    <t>bm</t>
  </si>
  <si>
    <t>597</t>
  </si>
  <si>
    <t>001Obj_ZTI002IM</t>
  </si>
  <si>
    <t>Potrubí DN125</t>
  </si>
  <si>
    <t>598</t>
  </si>
  <si>
    <t>001Obj_ZTI003IM</t>
  </si>
  <si>
    <t>Potrubí DN100</t>
  </si>
  <si>
    <t>599</t>
  </si>
  <si>
    <t>001Obj_ZTI004IM</t>
  </si>
  <si>
    <t>Odvětrávací potrubí DN100</t>
  </si>
  <si>
    <t>002_ZTI</t>
  </si>
  <si>
    <t>DEŠŤOVÁ  KANALIZACE POTRUBÍ A TVAROVKY (budova)</t>
  </si>
  <si>
    <t>600</t>
  </si>
  <si>
    <t>002Obj_ZTI001IM</t>
  </si>
  <si>
    <t>DN 200</t>
  </si>
  <si>
    <t>601</t>
  </si>
  <si>
    <t>002Obj_ZTI002IM</t>
  </si>
  <si>
    <t>DN 160</t>
  </si>
  <si>
    <t>602</t>
  </si>
  <si>
    <t>002Obj_ZTI003IM</t>
  </si>
  <si>
    <t>Lapač střešních splavenin</t>
  </si>
  <si>
    <t>003_ZTI</t>
  </si>
  <si>
    <t>VODOVOD POTRUBÍ A TVAROVKY</t>
  </si>
  <si>
    <t>603</t>
  </si>
  <si>
    <t>003Obj_ZTI001IM</t>
  </si>
  <si>
    <t>PE O75 mm potrubí PE ukladané do země spojované svařováním na tupo</t>
  </si>
  <si>
    <t>604</t>
  </si>
  <si>
    <t>003Obj_ZTI002IM</t>
  </si>
  <si>
    <t>PE O63 mm potrubí PE ukladané do země spojované svařováním na tupo</t>
  </si>
  <si>
    <t>605</t>
  </si>
  <si>
    <t>003Obj_ZTI003IM</t>
  </si>
  <si>
    <t>PE O50 mm potrubí PE ukladané do země spojované svařováním na tupo</t>
  </si>
  <si>
    <t>606</t>
  </si>
  <si>
    <t>003Obj_ZTI004IM</t>
  </si>
  <si>
    <t>PE O32 mm potrubí PE ukladané do země spojované svařováním na tupo</t>
  </si>
  <si>
    <t>607</t>
  </si>
  <si>
    <t>003Obj_ZTI005IM</t>
  </si>
  <si>
    <t>Potrubí vodovodní tlakové z PPR PN16 , spojovaného svařováním, vč. tvarovek, spojovacího, závěsného a upevňovacího materiálu a uzavíracích armatur vč.</t>
  </si>
  <si>
    <t>608</t>
  </si>
  <si>
    <t>003Obj_ZTI006IM</t>
  </si>
  <si>
    <t>Požární vodovod, ocelové pozink. Potrubí, DN 40, vč. armatury odělovacího proudu</t>
  </si>
  <si>
    <t>609</t>
  </si>
  <si>
    <t>003Obj_ZTI007IM</t>
  </si>
  <si>
    <t>Požární hydrant D25 s tvarově stálou hadicí na navijáku dl. 30m q=1,1l/s</t>
  </si>
  <si>
    <t>004_ZTI</t>
  </si>
  <si>
    <t>OSTATNÍ -ZAŘIZOVACÍ PŘEDMĚTY</t>
  </si>
  <si>
    <t>610</t>
  </si>
  <si>
    <t>004Obj_ZTI001IM</t>
  </si>
  <si>
    <t>EL. zásobník TUV, 5 l vč. pojišťovací armatury a uzávěru DN15</t>
  </si>
  <si>
    <t>611</t>
  </si>
  <si>
    <t>004Obj_ZTI002IM</t>
  </si>
  <si>
    <t>EL. zásobník TUV, 10 l, vč. pojišťovací armatury a uzávěru DN15</t>
  </si>
  <si>
    <t>612</t>
  </si>
  <si>
    <t>004Obj_ZTI003IM</t>
  </si>
  <si>
    <t>EL. zásobník TUV, 50 l, vč. pojišťovací armatury a uzávěru DN15</t>
  </si>
  <si>
    <t>613</t>
  </si>
  <si>
    <t>004Obj_ZTI004IM</t>
  </si>
  <si>
    <t>EL. zásobník TUV, 80 l, vč. pojišťovací armatury a uzávěru DN15</t>
  </si>
  <si>
    <t>614</t>
  </si>
  <si>
    <t>004Obj_ZTI005IM</t>
  </si>
  <si>
    <t>EL. zásobník TUV, 125 l, vč. pojišťovací armatury a uzávěru DN15</t>
  </si>
  <si>
    <t>615</t>
  </si>
  <si>
    <t>004Obj_ZTI006IM</t>
  </si>
  <si>
    <t>Dřez  kuch. - vč. Sifonu DN 50</t>
  </si>
  <si>
    <t>616</t>
  </si>
  <si>
    <t>004Obj_ZTI007IM</t>
  </si>
  <si>
    <t>Dřezová páková baterie stojánková vč. napojovacích hadiček se šroubením a 2xrohových ventilů ref. RAF, JIKA, 15</t>
  </si>
  <si>
    <t>617</t>
  </si>
  <si>
    <t>004Obj_ZTI008IM</t>
  </si>
  <si>
    <t>Umyvadlo v desce - vč. sifonu</t>
  </si>
  <si>
    <t>618</t>
  </si>
  <si>
    <t>004Obj_ZTI009IM</t>
  </si>
  <si>
    <t>Umývátko - vč. sifonu</t>
  </si>
  <si>
    <t>004Obj_ZTI010IM</t>
  </si>
  <si>
    <t>Umyvadlová baterie stojánková páková, 2x rohový ventil s filtrem</t>
  </si>
  <si>
    <t>620</t>
  </si>
  <si>
    <t>004Obj_ZTI011IM</t>
  </si>
  <si>
    <t>Umyvadlo pro tělesně postižené se sifonem ve zdi</t>
  </si>
  <si>
    <t>621</t>
  </si>
  <si>
    <t>004Obj_ZTI012IM</t>
  </si>
  <si>
    <t>Umyvadlové bezdotykové baterie stojánkové vč. zdroje 24V ref. Výr. Sanela</t>
  </si>
  <si>
    <t>622</t>
  </si>
  <si>
    <t>004Obj_ZTI013IM</t>
  </si>
  <si>
    <t>WC klozet - pro invalidy - závěsný  s vyložením 700mm</t>
  </si>
  <si>
    <t>623</t>
  </si>
  <si>
    <t>004Obj_ZTI014IM</t>
  </si>
  <si>
    <t>Výlevka MIRA s nerez mříží</t>
  </si>
  <si>
    <t>624</t>
  </si>
  <si>
    <t>004Obj_ZTI015IM</t>
  </si>
  <si>
    <t>WC závěsné</t>
  </si>
  <si>
    <t>625</t>
  </si>
  <si>
    <t>004Obj_ZTI016IM</t>
  </si>
  <si>
    <t>Instalační sety pro WC</t>
  </si>
  <si>
    <t>626</t>
  </si>
  <si>
    <t>004Obj_ZTI017IM</t>
  </si>
  <si>
    <t>Nádržky do přizdívky pro WC</t>
  </si>
  <si>
    <t>627</t>
  </si>
  <si>
    <t>004Obj_ZTI018IM</t>
  </si>
  <si>
    <t>Baterie nástěnná s prodlouženým ramínkem 300mm , nad výlevkou</t>
  </si>
  <si>
    <t>628</t>
  </si>
  <si>
    <t>004Obj_ZTI019IM</t>
  </si>
  <si>
    <t>Sprchová zástěna 900/900</t>
  </si>
  <si>
    <t>629</t>
  </si>
  <si>
    <t>004Obj_ZTI020IM</t>
  </si>
  <si>
    <t>Sprchová vanička 900/900</t>
  </si>
  <si>
    <t>630</t>
  </si>
  <si>
    <t>004Obj_ZTI021IM</t>
  </si>
  <si>
    <t>Sprchová páková baterie 100/15 s kropítkem a hadicí</t>
  </si>
  <si>
    <t>631</t>
  </si>
  <si>
    <t>004Obj_ZTI022IM</t>
  </si>
  <si>
    <t>Pisoár vč. radarového splachovacího  systému</t>
  </si>
  <si>
    <t>005_ZTI</t>
  </si>
  <si>
    <t>PLYNOVODNÍ ROZVODY</t>
  </si>
  <si>
    <t>632</t>
  </si>
  <si>
    <t>005Obj_ZTI001IM</t>
  </si>
  <si>
    <t>Potrubí ocelové bezešvé hladké spojované svařováním, povrchová úprava antikorozní nátěr žluté barvy. Potrubí včetně uložných ocelových prvků a objímek</t>
  </si>
  <si>
    <t>633</t>
  </si>
  <si>
    <t>005Obj_ZTI002IM</t>
  </si>
  <si>
    <t>634</t>
  </si>
  <si>
    <t>005Obj_ZTI003IM</t>
  </si>
  <si>
    <t>635</t>
  </si>
  <si>
    <t>005Obj_ZTI004IM</t>
  </si>
  <si>
    <t>636</t>
  </si>
  <si>
    <t>005Obj_ZTI005IM</t>
  </si>
  <si>
    <t>Potrubí PE O70mm ukládané do země svařované na tupo nebo el. tvarovkou s identifikačním vodičem a s výstražnou folií ve výkopu.</t>
  </si>
  <si>
    <t>637</t>
  </si>
  <si>
    <t>005Obj_ZTI006IM</t>
  </si>
  <si>
    <t>Plynový kohout</t>
  </si>
  <si>
    <t>638</t>
  </si>
  <si>
    <t>005Obj_ZTI007IM</t>
  </si>
  <si>
    <t>Ocelová chránička DN50 - dl. 0,7m</t>
  </si>
  <si>
    <t>639</t>
  </si>
  <si>
    <t>005Obj_ZTI008IM</t>
  </si>
  <si>
    <t>Ocelová chránička DN50 - dl. 0,5m</t>
  </si>
  <si>
    <t>640</t>
  </si>
  <si>
    <t>005Obj_ZTI009IM</t>
  </si>
  <si>
    <t>Ocelová chránička DN100 - dl. 1,0m</t>
  </si>
  <si>
    <t>641</t>
  </si>
  <si>
    <t>005Obj_ZTI010IM</t>
  </si>
  <si>
    <t>El. tvarovka, PE/ocel</t>
  </si>
  <si>
    <t>642</t>
  </si>
  <si>
    <t>005Obj_ZTI011IM</t>
  </si>
  <si>
    <t>643</t>
  </si>
  <si>
    <t>005Obj_ZTI012IM</t>
  </si>
  <si>
    <t>Elektrotvarovka T 90/75</t>
  </si>
  <si>
    <t>644</t>
  </si>
  <si>
    <t>005Obj_ZTI013IM</t>
  </si>
  <si>
    <t>Zkouška těsnosti, proplach potrubí, revize</t>
  </si>
  <si>
    <t>ObjESil</t>
  </si>
  <si>
    <t>Profese Objekt E-Silnoproud</t>
  </si>
  <si>
    <t xml:space="preserve">  ObjESil</t>
  </si>
  <si>
    <t>izolace tepelné</t>
  </si>
  <si>
    <t>28</t>
  </si>
  <si>
    <t>ESil098IM</t>
  </si>
  <si>
    <t>Rozvodnice M2000 2U/21 21x7 modulů, IP40/20, rozměry 586x1055x100 (šxvxh)</t>
  </si>
  <si>
    <t>29</t>
  </si>
  <si>
    <t>ESil099IM</t>
  </si>
  <si>
    <t>Hlavní vypínač QM 40/3, 40A</t>
  </si>
  <si>
    <t>30</t>
  </si>
  <si>
    <t>ESil100IM</t>
  </si>
  <si>
    <t>Přepěťová ochrana třídy C – 4xFLP-C</t>
  </si>
  <si>
    <t>31</t>
  </si>
  <si>
    <t>ESil101IM</t>
  </si>
  <si>
    <t>Třífázový jistič B25/3, 25A</t>
  </si>
  <si>
    <t>32</t>
  </si>
  <si>
    <t>ESil102IM</t>
  </si>
  <si>
    <t>Jednofázový jistič B16/1, 16A</t>
  </si>
  <si>
    <t>33</t>
  </si>
  <si>
    <t>ESil103IM</t>
  </si>
  <si>
    <t>Jednofázový jistič B10/1, 10A</t>
  </si>
  <si>
    <t>34</t>
  </si>
  <si>
    <t>ESil104IM</t>
  </si>
  <si>
    <t>Jednofázový jistič B6/1, 6A</t>
  </si>
  <si>
    <t>35</t>
  </si>
  <si>
    <t>ESil105IM</t>
  </si>
  <si>
    <t>Stykač Z-SCH 25A/4 zap., 230V</t>
  </si>
  <si>
    <t>36</t>
  </si>
  <si>
    <t>ESil106IM</t>
  </si>
  <si>
    <t>Spínací hodiny Z-SGS</t>
  </si>
  <si>
    <t>37</t>
  </si>
  <si>
    <t>ESil107IM</t>
  </si>
  <si>
    <t>3f. proudový chránič FI25-4p/0,03, 25A/0,03A</t>
  </si>
  <si>
    <t>38</t>
  </si>
  <si>
    <t>ESil108IM</t>
  </si>
  <si>
    <t>Drobný materiál (svorky, hřeben, atd…)</t>
  </si>
  <si>
    <t>strojovny</t>
  </si>
  <si>
    <t>39</t>
  </si>
  <si>
    <t>ESil061IM</t>
  </si>
  <si>
    <t>Rozvodnice M2000 2A/24 21x8 modulů, IP40/20, rozměry 586x1193x250 (šxvxh)</t>
  </si>
  <si>
    <t>40</t>
  </si>
  <si>
    <t>ESil062IM</t>
  </si>
  <si>
    <t>Hlavní vypínač QM 80/3, 80A</t>
  </si>
  <si>
    <t>41</t>
  </si>
  <si>
    <t>ESil063IM</t>
  </si>
  <si>
    <t>42</t>
  </si>
  <si>
    <t>ESil064IM</t>
  </si>
  <si>
    <t>Třífázový jistič B40/3, 40A</t>
  </si>
  <si>
    <t>43</t>
  </si>
  <si>
    <t>ESil065IM</t>
  </si>
  <si>
    <t>Třífázový jistič B10/3, 10A</t>
  </si>
  <si>
    <t>44</t>
  </si>
  <si>
    <t>ESil066IM</t>
  </si>
  <si>
    <t>45</t>
  </si>
  <si>
    <t>ESil067IM</t>
  </si>
  <si>
    <t>46</t>
  </si>
  <si>
    <t>ESil068IM</t>
  </si>
  <si>
    <t>47</t>
  </si>
  <si>
    <t>ESil069IM</t>
  </si>
  <si>
    <t>Impulsní relé Z-S230/S</t>
  </si>
  <si>
    <t>48</t>
  </si>
  <si>
    <t>ESil070IM</t>
  </si>
  <si>
    <t>Stykač Z-SCH 25A/2 zap., 230V</t>
  </si>
  <si>
    <t>49</t>
  </si>
  <si>
    <t>ESil071IM</t>
  </si>
  <si>
    <t>Soumrakový spínač DS-G</t>
  </si>
  <si>
    <t>50</t>
  </si>
  <si>
    <t>ESil072IM</t>
  </si>
  <si>
    <t>51</t>
  </si>
  <si>
    <t>ESil073IM</t>
  </si>
  <si>
    <t>3f. proudový chránič FI40-4p/0,03, 40A/0,03A</t>
  </si>
  <si>
    <t>52</t>
  </si>
  <si>
    <t>ESil074IM</t>
  </si>
  <si>
    <t>Proudový chránič s jističem jednofázový 10/1N/B/003</t>
  </si>
  <si>
    <t>53</t>
  </si>
  <si>
    <t>ESil075IM</t>
  </si>
  <si>
    <t>potrubí</t>
  </si>
  <si>
    <t>54</t>
  </si>
  <si>
    <t>ESil001IM</t>
  </si>
  <si>
    <t>Přepojení stávajícího přívodního kabelu do nového hlavního rozvaděče</t>
  </si>
  <si>
    <t>55</t>
  </si>
  <si>
    <t>ESil002IM</t>
  </si>
  <si>
    <t>Kabel 2xAYKY 3x185+95 (zel./žl.) - z RE do RH</t>
  </si>
  <si>
    <t>56</t>
  </si>
  <si>
    <t>ESil003IM</t>
  </si>
  <si>
    <t>Kabel CXKH-V (B2caS1d1) 3x4mm2</t>
  </si>
  <si>
    <t>57</t>
  </si>
  <si>
    <t>ESil004IM</t>
  </si>
  <si>
    <t>Kabel CXKH-V (B2caS1d1) 3Jx1,5mm2</t>
  </si>
  <si>
    <t>58</t>
  </si>
  <si>
    <t>ESil005IM</t>
  </si>
  <si>
    <t>Kabel CXKH-V (B2caS1d1) 3Ox1,5mm2</t>
  </si>
  <si>
    <t>ESil006IM</t>
  </si>
  <si>
    <t>Kabel 1-CYKY 5x25mm2</t>
  </si>
  <si>
    <t>60</t>
  </si>
  <si>
    <t>ESil007IM</t>
  </si>
  <si>
    <t>Kabel CYKY-J 5x16mm2</t>
  </si>
  <si>
    <t>61</t>
  </si>
  <si>
    <t>ESil008IM</t>
  </si>
  <si>
    <t>Kabel CYKY-J 5x10mm2</t>
  </si>
  <si>
    <t>62</t>
  </si>
  <si>
    <t>ESil009IM</t>
  </si>
  <si>
    <t>Kabel CYKY-J 5x6mm2</t>
  </si>
  <si>
    <t>63</t>
  </si>
  <si>
    <t>ESil010IM</t>
  </si>
  <si>
    <t>Kabel CYKY-J 5x2,5mm2</t>
  </si>
  <si>
    <t>64</t>
  </si>
  <si>
    <t>ESil011IM</t>
  </si>
  <si>
    <t>Kabel CYKY-J 5x1,5mm2</t>
  </si>
  <si>
    <t>65</t>
  </si>
  <si>
    <t>ESil012IM</t>
  </si>
  <si>
    <t>Kabel CYKY-J 3x2,5mm2</t>
  </si>
  <si>
    <t>66</t>
  </si>
  <si>
    <t>ESil013IM</t>
  </si>
  <si>
    <t>Kabel CYKY-J 3x1,5mm2</t>
  </si>
  <si>
    <t>67</t>
  </si>
  <si>
    <t>ESil014IM</t>
  </si>
  <si>
    <t>Kabel CYKY-O 3x1,5mm2</t>
  </si>
  <si>
    <t>68</t>
  </si>
  <si>
    <t>ESil015IM</t>
  </si>
  <si>
    <t>Kabel CYKY-O 2x1,5mm2</t>
  </si>
  <si>
    <t>69</t>
  </si>
  <si>
    <t>ESil016IM</t>
  </si>
  <si>
    <t>Kabel CYA 25</t>
  </si>
  <si>
    <t>70</t>
  </si>
  <si>
    <t>ESil017IM</t>
  </si>
  <si>
    <t>Kabel CYA 16</t>
  </si>
  <si>
    <t>71</t>
  </si>
  <si>
    <t>ESil018IM</t>
  </si>
  <si>
    <t>Kabel CYA 10</t>
  </si>
  <si>
    <t>72</t>
  </si>
  <si>
    <t>ESil019IM</t>
  </si>
  <si>
    <t>Kabel CYA 6</t>
  </si>
  <si>
    <t>73</t>
  </si>
  <si>
    <t>ESil020IM</t>
  </si>
  <si>
    <t>Kabel CYA 4</t>
  </si>
  <si>
    <t>74</t>
  </si>
  <si>
    <t>ESil021IM</t>
  </si>
  <si>
    <t>Kabelový žlab 250x50mm včetně upevňovacího a nosného materiálu</t>
  </si>
  <si>
    <t>75</t>
  </si>
  <si>
    <t>ESil022IM</t>
  </si>
  <si>
    <t>Kabelový žlab 100x50mm včetně upevňovacího a nosného materiálu</t>
  </si>
  <si>
    <t>76</t>
  </si>
  <si>
    <t>ESil023IM</t>
  </si>
  <si>
    <t>Ochranná trubka pro venkovní vedení - kopoflex 63</t>
  </si>
  <si>
    <t>77</t>
  </si>
  <si>
    <t>ESil024IM</t>
  </si>
  <si>
    <t>Materiál pro uchycení, pásky, označovací materiál</t>
  </si>
  <si>
    <t>78</t>
  </si>
  <si>
    <t>ESil025IM</t>
  </si>
  <si>
    <t>Skříň hlavního pospojení (HOP, POP)</t>
  </si>
  <si>
    <t>79</t>
  </si>
  <si>
    <t>ESil026IM</t>
  </si>
  <si>
    <t>Výkop pro venkovní kabelové trasy (uložení kabelu, pískové lože, červená fólie, zához, hutnění apod.)</t>
  </si>
  <si>
    <t>80</t>
  </si>
  <si>
    <t>ESil076IM</t>
  </si>
  <si>
    <t>Rozvodnice M2000 2A/12 21x4 modulů, IP40/20, rozměry 586x641x180 (šxvxh)</t>
  </si>
  <si>
    <t>81</t>
  </si>
  <si>
    <t>ESil077IM</t>
  </si>
  <si>
    <t>Hlavní vypínač QM 50/3, 50A</t>
  </si>
  <si>
    <t>82</t>
  </si>
  <si>
    <t>ESil078IM</t>
  </si>
  <si>
    <t>83</t>
  </si>
  <si>
    <t>ESil079IM</t>
  </si>
  <si>
    <t>84</t>
  </si>
  <si>
    <t>ESil080IM</t>
  </si>
  <si>
    <t>85</t>
  </si>
  <si>
    <t>ESil081IM</t>
  </si>
  <si>
    <t>86</t>
  </si>
  <si>
    <t>ESil082IM</t>
  </si>
  <si>
    <t>87</t>
  </si>
  <si>
    <t>ESil083IM</t>
  </si>
  <si>
    <t>88</t>
  </si>
  <si>
    <t>ESil084IM</t>
  </si>
  <si>
    <t>89</t>
  </si>
  <si>
    <t>ESil085IM</t>
  </si>
  <si>
    <t>90</t>
  </si>
  <si>
    <t>ESil086IM</t>
  </si>
  <si>
    <t>armatury</t>
  </si>
  <si>
    <t>91</t>
  </si>
  <si>
    <t>ESil027IM</t>
  </si>
  <si>
    <t>Rozvodnice M2000 2A/39 21x13 modulů, IP40/20, rozměry 586x1883x250 (šxvxh), jmenovitý proud: 200A</t>
  </si>
  <si>
    <t>92</t>
  </si>
  <si>
    <t>ESil028IM</t>
  </si>
  <si>
    <t>Hlavní trojpólový jistič 200/3, 200A, „char.B“</t>
  </si>
  <si>
    <t>93</t>
  </si>
  <si>
    <t>ESil029IM</t>
  </si>
  <si>
    <t>Nepřímý jednosazbový elektroměr ET (dodá RZ)</t>
  </si>
  <si>
    <t>94</t>
  </si>
  <si>
    <t>ESil030IM</t>
  </si>
  <si>
    <t>Měřící transformátor proudu MTP 200/5A</t>
  </si>
  <si>
    <t>95</t>
  </si>
  <si>
    <t>ESil031IM</t>
  </si>
  <si>
    <t>Nulový můstek, pomocný materiál</t>
  </si>
  <si>
    <t>96</t>
  </si>
  <si>
    <t>ESil087IM</t>
  </si>
  <si>
    <t>Rozvodnice M2000 2A/18 21x6 modulů, IP40/20, rozměry 586x887x250 (šxvxh)</t>
  </si>
  <si>
    <t>97</t>
  </si>
  <si>
    <t>ESil088IM</t>
  </si>
  <si>
    <t>98</t>
  </si>
  <si>
    <t>ESil089IM</t>
  </si>
  <si>
    <t>99</t>
  </si>
  <si>
    <t>ESil090IM</t>
  </si>
  <si>
    <t>100</t>
  </si>
  <si>
    <t>ESil091IM</t>
  </si>
  <si>
    <t>101</t>
  </si>
  <si>
    <t>ESil092IM</t>
  </si>
  <si>
    <t>102</t>
  </si>
  <si>
    <t>ESil093IM</t>
  </si>
  <si>
    <t>103</t>
  </si>
  <si>
    <t>ESil094IM</t>
  </si>
  <si>
    <t>104</t>
  </si>
  <si>
    <t>ESil095IM</t>
  </si>
  <si>
    <t>105</t>
  </si>
  <si>
    <t>ESil096IM</t>
  </si>
  <si>
    <t>106</t>
  </si>
  <si>
    <t>ESil097IM</t>
  </si>
  <si>
    <t>783</t>
  </si>
  <si>
    <t>nátěry</t>
  </si>
  <si>
    <t>107</t>
  </si>
  <si>
    <t>ESil109IM</t>
  </si>
  <si>
    <t>Rozvodnice M2000 2A/16 21x5 modulů, IP40/20, rozměry 586x825x250 (šxvxh)</t>
  </si>
  <si>
    <t>108</t>
  </si>
  <si>
    <t>ESil110IM</t>
  </si>
  <si>
    <t>109</t>
  </si>
  <si>
    <t>ESil111IM</t>
  </si>
  <si>
    <t>110</t>
  </si>
  <si>
    <t>ESil112IM</t>
  </si>
  <si>
    <t>111</t>
  </si>
  <si>
    <t>ESil113IM</t>
  </si>
  <si>
    <t>112</t>
  </si>
  <si>
    <t>ESil114IM</t>
  </si>
  <si>
    <t>113</t>
  </si>
  <si>
    <t>ESil115IM</t>
  </si>
  <si>
    <t>114</t>
  </si>
  <si>
    <t>ESil116IM</t>
  </si>
  <si>
    <t>115</t>
  </si>
  <si>
    <t>ESil117IM</t>
  </si>
  <si>
    <t>116</t>
  </si>
  <si>
    <t>ESil118IM</t>
  </si>
  <si>
    <t>117</t>
  </si>
  <si>
    <t>ESil119IM</t>
  </si>
  <si>
    <t>97JV</t>
  </si>
  <si>
    <t>Jádrové vrtání</t>
  </si>
  <si>
    <t>118</t>
  </si>
  <si>
    <t>ESil120IM</t>
  </si>
  <si>
    <t>119</t>
  </si>
  <si>
    <t>ESil121IM</t>
  </si>
  <si>
    <t>Hlavní vypínač QM 63/3, 63A</t>
  </si>
  <si>
    <t>120</t>
  </si>
  <si>
    <t>ESil122IM</t>
  </si>
  <si>
    <t>121</t>
  </si>
  <si>
    <t>ESil123IM</t>
  </si>
  <si>
    <t>122</t>
  </si>
  <si>
    <t>ESil124IM</t>
  </si>
  <si>
    <t>Třífázový jistič B16/3, 16A</t>
  </si>
  <si>
    <t>123</t>
  </si>
  <si>
    <t>ESil125IM</t>
  </si>
  <si>
    <t>124</t>
  </si>
  <si>
    <t>ESil126IM</t>
  </si>
  <si>
    <t>125</t>
  </si>
  <si>
    <t>ESil127IM</t>
  </si>
  <si>
    <t>126</t>
  </si>
  <si>
    <t>ESil128IM</t>
  </si>
  <si>
    <t>M011r</t>
  </si>
  <si>
    <t>Rozváděč RP8 :</t>
  </si>
  <si>
    <t>127</t>
  </si>
  <si>
    <t>ESil129IM</t>
  </si>
  <si>
    <t>Rozvodnice M2000 2A/7 21x2 modulů, IP40/20, rozměry 586x411x100 (šxvxh)</t>
  </si>
  <si>
    <t>128</t>
  </si>
  <si>
    <t>ESil130IM</t>
  </si>
  <si>
    <t>Hlavní vypínač QM 32/3, 32A</t>
  </si>
  <si>
    <t>129</t>
  </si>
  <si>
    <t>ESil131IM</t>
  </si>
  <si>
    <t>130</t>
  </si>
  <si>
    <t>ESil132IM</t>
  </si>
  <si>
    <t>131</t>
  </si>
  <si>
    <t>ESil133IM</t>
  </si>
  <si>
    <t>132</t>
  </si>
  <si>
    <t>ESil134IM</t>
  </si>
  <si>
    <t>133</t>
  </si>
  <si>
    <t>ESil135IM</t>
  </si>
  <si>
    <t>134</t>
  </si>
  <si>
    <t>ESil136IM</t>
  </si>
  <si>
    <t>M012r</t>
  </si>
  <si>
    <t>Rozváděč RP9 :</t>
  </si>
  <si>
    <t>135</t>
  </si>
  <si>
    <t>ESil137IM</t>
  </si>
  <si>
    <t>Rozvodnice M2000 2A/18 21x6 modulů, IP40/20, rozměry 586x917x250 (šxvxh)</t>
  </si>
  <si>
    <t>136</t>
  </si>
  <si>
    <t>ESil138IM</t>
  </si>
  <si>
    <t>137</t>
  </si>
  <si>
    <t>ESil139IM</t>
  </si>
  <si>
    <t>138</t>
  </si>
  <si>
    <t>ESil140IM</t>
  </si>
  <si>
    <t>139</t>
  </si>
  <si>
    <t>ESil141IM</t>
  </si>
  <si>
    <t>Třífázový jistič B32/3, 32A</t>
  </si>
  <si>
    <t>140</t>
  </si>
  <si>
    <t>ESil142IM</t>
  </si>
  <si>
    <t>141</t>
  </si>
  <si>
    <t>ESil143IM</t>
  </si>
  <si>
    <t>142</t>
  </si>
  <si>
    <t>ESil144IM</t>
  </si>
  <si>
    <t>143</t>
  </si>
  <si>
    <t>ESil145IM</t>
  </si>
  <si>
    <t>144</t>
  </si>
  <si>
    <t>ESil146IM</t>
  </si>
  <si>
    <t>Jednofázový jistič s chráničem 10/B/2/0,03, 10A/0,03A</t>
  </si>
  <si>
    <t>145</t>
  </si>
  <si>
    <t>ESil147IM</t>
  </si>
  <si>
    <t>146</t>
  </si>
  <si>
    <t>ESil148IM</t>
  </si>
  <si>
    <t>147</t>
  </si>
  <si>
    <t>ESil149IM</t>
  </si>
  <si>
    <t>148</t>
  </si>
  <si>
    <t>ESil150IM</t>
  </si>
  <si>
    <t>149</t>
  </si>
  <si>
    <t>ESil151IM</t>
  </si>
  <si>
    <t>150</t>
  </si>
  <si>
    <t>ESil152IM</t>
  </si>
  <si>
    <t>M013r</t>
  </si>
  <si>
    <t>Rozváděč RP10 :</t>
  </si>
  <si>
    <t>151</t>
  </si>
  <si>
    <t>ESil153IM</t>
  </si>
  <si>
    <t>152</t>
  </si>
  <si>
    <t>ESil154IM</t>
  </si>
  <si>
    <t>153</t>
  </si>
  <si>
    <t>ESil155IM</t>
  </si>
  <si>
    <t>154</t>
  </si>
  <si>
    <t>ESil156IM</t>
  </si>
  <si>
    <t>155</t>
  </si>
  <si>
    <t>ESil157IM</t>
  </si>
  <si>
    <t>156</t>
  </si>
  <si>
    <t>ESil158IM</t>
  </si>
  <si>
    <t>157</t>
  </si>
  <si>
    <t>ESil159IM</t>
  </si>
  <si>
    <t>158</t>
  </si>
  <si>
    <t>ESil160IM</t>
  </si>
  <si>
    <t>M014r</t>
  </si>
  <si>
    <t>Rozváděč RP11 :</t>
  </si>
  <si>
    <t>159</t>
  </si>
  <si>
    <t>ESil161IM</t>
  </si>
  <si>
    <t>Rozvodnice M2000 2A/7 21x2 modulů, IP40/20, rozměry 586x411x250 (šxvxh)</t>
  </si>
  <si>
    <t>160</t>
  </si>
  <si>
    <t>ESil162IM</t>
  </si>
  <si>
    <t>Hlavní vypínač QM 25/3, 25A</t>
  </si>
  <si>
    <t>161</t>
  </si>
  <si>
    <t>ESil163IM</t>
  </si>
  <si>
    <t>162</t>
  </si>
  <si>
    <t>ESil164IM</t>
  </si>
  <si>
    <t>163</t>
  </si>
  <si>
    <t>ESil165IM</t>
  </si>
  <si>
    <t>164</t>
  </si>
  <si>
    <t>ESil166IM</t>
  </si>
  <si>
    <t>165</t>
  </si>
  <si>
    <t>ESil167IM</t>
  </si>
  <si>
    <t>166</t>
  </si>
  <si>
    <t>ESil168IM</t>
  </si>
  <si>
    <t>M015r</t>
  </si>
  <si>
    <t>Rozváděč RK :</t>
  </si>
  <si>
    <t>167</t>
  </si>
  <si>
    <t>ESil169IM</t>
  </si>
  <si>
    <t>Rozvodnice M2000 2A/21 21x7 modulů, IP40/20, rozměry 586x1055x250 (šxvxh)</t>
  </si>
  <si>
    <t>168</t>
  </si>
  <si>
    <t>ESil170IM</t>
  </si>
  <si>
    <t>169</t>
  </si>
  <si>
    <t>ESil171IM</t>
  </si>
  <si>
    <t>170</t>
  </si>
  <si>
    <t>ESil172IM</t>
  </si>
  <si>
    <t>171</t>
  </si>
  <si>
    <t>ESil173IM</t>
  </si>
  <si>
    <t>Třífázový jistič B20/3, 20A</t>
  </si>
  <si>
    <t>172</t>
  </si>
  <si>
    <t>ESil174IM</t>
  </si>
  <si>
    <t>173</t>
  </si>
  <si>
    <t>ESil175IM</t>
  </si>
  <si>
    <t>174</t>
  </si>
  <si>
    <t>ESil176IM</t>
  </si>
  <si>
    <t>175</t>
  </si>
  <si>
    <t>ESil177IM</t>
  </si>
  <si>
    <t>M016r</t>
  </si>
  <si>
    <t>Rozváděč RPO :</t>
  </si>
  <si>
    <t>176</t>
  </si>
  <si>
    <t>ESil178IM</t>
  </si>
  <si>
    <t>Rozvodnice M2000 2A/7 21x2 modulů, IP40/20, rozměry 586x411x250 (šxvxh) s protpožární ocgranou EW 60 DP1</t>
  </si>
  <si>
    <t>177</t>
  </si>
  <si>
    <t>ESil179IM</t>
  </si>
  <si>
    <t>Hlavní vypínač QM 20/1, 20A</t>
  </si>
  <si>
    <t>178</t>
  </si>
  <si>
    <t>ESil180IM</t>
  </si>
  <si>
    <t>179</t>
  </si>
  <si>
    <t>ESil181IM</t>
  </si>
  <si>
    <t>M017r</t>
  </si>
  <si>
    <t>Zásuvky, spínače, krabice, elektroinstalační materiál :</t>
  </si>
  <si>
    <t>180</t>
  </si>
  <si>
    <t>ESil182IM</t>
  </si>
  <si>
    <t>Zásuvka 230V, 16A, IP44, THPG jednonásobná s clonkami, kruhová přisazená ke stěně s vedením kabelu v omítce, mosazný šroub, černý bakelit, v případě v</t>
  </si>
  <si>
    <t>181</t>
  </si>
  <si>
    <t>ESil183IM</t>
  </si>
  <si>
    <t>Třífázová zásuvka THPG, 400V, 16A, IP44</t>
  </si>
  <si>
    <t>182</t>
  </si>
  <si>
    <t>ESil184IM</t>
  </si>
  <si>
    <t>Spínač/přepínač THPG kruhový otočný, přisazený ke stěně s vedením kabeláže v omítce, šroub mosazný, černý bakelit, v případě více prvků v jednom místě</t>
  </si>
  <si>
    <t>183</t>
  </si>
  <si>
    <t>ESil185IM</t>
  </si>
  <si>
    <t>184</t>
  </si>
  <si>
    <t>ESil186IM</t>
  </si>
  <si>
    <t>Tlačítko THPG, přisazené ke stěně s vedením kabeláže v omítce, šroub mosazný, černý bakelit, v případě více prvků v jednom místě řazeno vedle/pod sebe</t>
  </si>
  <si>
    <t>185</t>
  </si>
  <si>
    <t>ESil187IM</t>
  </si>
  <si>
    <t>Pohybové čidlo venkovní 270°, IP20</t>
  </si>
  <si>
    <t>186</t>
  </si>
  <si>
    <t>ESil189IM</t>
  </si>
  <si>
    <t>Zásuvky v m.č.1.34-1.41, zahradnický klub, sklady a garáže: zásuvka jednonásobná s clonkami, obdélný tvar s delší horizontální hranou a zaoblenými roh</t>
  </si>
  <si>
    <t>187</t>
  </si>
  <si>
    <t>ESil190IM</t>
  </si>
  <si>
    <t>188</t>
  </si>
  <si>
    <t>ESil191IM</t>
  </si>
  <si>
    <t>Zásuvky v reprezentativních prostorech m.č.1.01-1.33 (vyjma 1.05, 1.11), 1.43-1.58: zásuvka jednonásobná, kruhová zapuštěná s rámečkem, mosazný šroub,</t>
  </si>
  <si>
    <t>189</t>
  </si>
  <si>
    <t>ESil192IM</t>
  </si>
  <si>
    <t>190</t>
  </si>
  <si>
    <t>ESil193IM</t>
  </si>
  <si>
    <t>Zásuvková skříň 9 modulová, jištěná s chráničem, 2x230V/16A, 1x400V/16A, 1x400V/32A</t>
  </si>
  <si>
    <t>191</t>
  </si>
  <si>
    <t>ESil194IM</t>
  </si>
  <si>
    <t>Spínač obdélný tvar s delší horizontální hranou a zaoblenými rohy i hranami, s rámečkem, ABB Alpha exclusive, barva bílá, řaz.1/0, IP44, komplet</t>
  </si>
  <si>
    <t>192</t>
  </si>
  <si>
    <t>ESil195IM</t>
  </si>
  <si>
    <t>Spínač obdélný tvar s delší horizontální hranou a zaoblenými rohy i hranami, s rámečkem, ABB Alpha exclusive, barva bílá, řaz.1, IP44, komplet</t>
  </si>
  <si>
    <t>193</t>
  </si>
  <si>
    <t>ESil196IM</t>
  </si>
  <si>
    <t>Spínač obdélný tvar s delší horizontální hranou a zaoblenými rohy i hranami, s rámečkem, ABB Alpha exclusive, barva bílá, řaz.6, IP44, komplet</t>
  </si>
  <si>
    <t>194</t>
  </si>
  <si>
    <t>ESil197IM</t>
  </si>
  <si>
    <t>Vypínač v reprezentativních prostorech m.č.1.01-1.33 (vyjma 1.05, 1.11), 1.43-1.58: spínač/přepínač kruhový, zapuštěný s rámečkem, šrouby mosazné, por</t>
  </si>
  <si>
    <t>195</t>
  </si>
  <si>
    <t>ESil198IM</t>
  </si>
  <si>
    <t>196</t>
  </si>
  <si>
    <t>ESil199IM</t>
  </si>
  <si>
    <t>197</t>
  </si>
  <si>
    <t>ESil200IM</t>
  </si>
  <si>
    <t>Tlačítko v reprezentativních prostorech m.č.1.01-1.33 (vyjma 1.05, 1.11), 1.43-1.58: tlačítko kruhové, zapuštěný s rámečkem, šrouby mosazné, porcelán</t>
  </si>
  <si>
    <t>198</t>
  </si>
  <si>
    <t>ESil201IM</t>
  </si>
  <si>
    <t>Pohybové čidlo pro  prostory venkovní 270°, IP44</t>
  </si>
  <si>
    <t>199</t>
  </si>
  <si>
    <t>ESil202IM</t>
  </si>
  <si>
    <t>Pohybové čidlo pro  reprezentativní prostory  270°, IP44</t>
  </si>
  <si>
    <t>200</t>
  </si>
  <si>
    <t>ESil203IM</t>
  </si>
  <si>
    <t>Pohybové čidlo pro reprezentativní prostory  270°, IP20</t>
  </si>
  <si>
    <t>201</t>
  </si>
  <si>
    <t>ESil204IM</t>
  </si>
  <si>
    <t>Červené tlačítko pod sklem TOTAL STOP na omítku</t>
  </si>
  <si>
    <t>202</t>
  </si>
  <si>
    <t>ESil205IM</t>
  </si>
  <si>
    <t>Červené tlačítko pod sklem CENTRAL STOP na omítku</t>
  </si>
  <si>
    <t>203</t>
  </si>
  <si>
    <t>ESil207IM</t>
  </si>
  <si>
    <t>Zásuvky v reprezentativních prostorech m.č.2.01-2.29 (vyjma 2.05, 2.07), 2.33-2.38b: zásuvka jednonásobná, kruhová zapuštěná s rámečkem, mosazný šroub</t>
  </si>
  <si>
    <t>204</t>
  </si>
  <si>
    <t>ESil208IM</t>
  </si>
  <si>
    <t>zásuvka jednonásobná s clonkami, obdélný tvar s delší horizontální hranou a zaoblenými rohy i hranami, s rámečkem, barva bílá, ABB Alpha exklusive, IP</t>
  </si>
  <si>
    <t>205</t>
  </si>
  <si>
    <t>ESil209IM</t>
  </si>
  <si>
    <t>206</t>
  </si>
  <si>
    <t>ESil210IM</t>
  </si>
  <si>
    <t>Vypínače v reprezentativních prostorech m.č.2.01-2.29 (vyjma 2.05, 2.07), 2.33-2.38b: spínač/přepínač kruhový, zapuštěný s rámečkem, šrouby mosazné, p</t>
  </si>
  <si>
    <t>207</t>
  </si>
  <si>
    <t>ESil211IM</t>
  </si>
  <si>
    <t>208</t>
  </si>
  <si>
    <t>ESil212IM</t>
  </si>
  <si>
    <t>209</t>
  </si>
  <si>
    <t>ESil213IM</t>
  </si>
  <si>
    <t>210</t>
  </si>
  <si>
    <t>ESil214IM</t>
  </si>
  <si>
    <t>Pohybové čidlo 270°, IP20</t>
  </si>
  <si>
    <t>211</t>
  </si>
  <si>
    <t>ESil215IM</t>
  </si>
  <si>
    <t>Spínač obdélný tvar s delší horizontální hranou a zaoblenými rohy i hranami, s rámečkem, ABB Alpha exclusive, barva bílá,  řaz.1, IP20, komplet</t>
  </si>
  <si>
    <t>212</t>
  </si>
  <si>
    <t>ESil216IM</t>
  </si>
  <si>
    <t>Spínač obdélný tvar s delší horizontální hranou a zaoblenými rohy i hranami, s rámečkem, ABB Alpha exclusive, barva bílá,  řaz.6, IP20, komplet</t>
  </si>
  <si>
    <t>213</t>
  </si>
  <si>
    <t>ESil217IM</t>
  </si>
  <si>
    <t>Spínač obdélný tvar s delší horizontální hranou a zaoblenými rohy i hranami, s rámečkem, ABB Alpha exclusive, barva bílá, IP44, komplet</t>
  </si>
  <si>
    <t>214</t>
  </si>
  <si>
    <t>ESil218IM</t>
  </si>
  <si>
    <t>Spínač obdélný tvar s delší horizontální hranou a zaoblenými rohy i hranami, s rámečkem, ABB Alpha exclusive, barva bílá, řaz.7, IP20, komplet</t>
  </si>
  <si>
    <t>215</t>
  </si>
  <si>
    <t>ESil219IM</t>
  </si>
  <si>
    <t>216</t>
  </si>
  <si>
    <t>ESil220IM</t>
  </si>
  <si>
    <t>Pohybové čidlo pro reprezentativní prostory  270°, IP44</t>
  </si>
  <si>
    <t>217</t>
  </si>
  <si>
    <t>ESil222IM</t>
  </si>
  <si>
    <t>Zásuvka jednonásobná s clonkami, obdélný tvar s delší horizontální hranou a zaoblenými rohy i hranami, s rámečkem, barva bílá, ABB Alpha exklusive, IP</t>
  </si>
  <si>
    <t>218</t>
  </si>
  <si>
    <t>ESil223IM</t>
  </si>
  <si>
    <t>Spínač obdélný tvar s delší horizontální hranou a zaoblenými rohy i hranami, s rámečkem, ABB Alpha exclusive, barva bílá, řaz.1, IP20, komplet</t>
  </si>
  <si>
    <t>219</t>
  </si>
  <si>
    <t>ESil224IM</t>
  </si>
  <si>
    <t>Spínač obdélný tvar s delší horizontální hranou a zaoblenými rohy i hranami, s rámečkem, ABB Alpha exclusive, barva bílá, řaz.6, IP20, komplet</t>
  </si>
  <si>
    <t>220</t>
  </si>
  <si>
    <t>ESil225IM</t>
  </si>
  <si>
    <t>221</t>
  </si>
  <si>
    <t>ESil226IM</t>
  </si>
  <si>
    <t>222</t>
  </si>
  <si>
    <t>ESil227IM</t>
  </si>
  <si>
    <t>Pohybové čidlo 270°, IP44</t>
  </si>
  <si>
    <t>223</t>
  </si>
  <si>
    <t>ESil229IM</t>
  </si>
  <si>
    <t>Ventilátor s doběhem - dodávka VZT</t>
  </si>
  <si>
    <t>224</t>
  </si>
  <si>
    <t>ESil230IM</t>
  </si>
  <si>
    <t>Termostat pro podlahové vytápění - dodávka ÚT</t>
  </si>
  <si>
    <t>225</t>
  </si>
  <si>
    <t>ESil231IM</t>
  </si>
  <si>
    <t>Termostat pro el. zářiče - dodávka ÚT</t>
  </si>
  <si>
    <t>226</t>
  </si>
  <si>
    <t>ESil232IM</t>
  </si>
  <si>
    <t>Instalační krabice přístrojová KP 67/2</t>
  </si>
  <si>
    <t>227</t>
  </si>
  <si>
    <t>ESil233IM</t>
  </si>
  <si>
    <t>Instalační krabice univerzální  KU 68-1903</t>
  </si>
  <si>
    <t>228</t>
  </si>
  <si>
    <t>ESil234IM</t>
  </si>
  <si>
    <t>Instalační krabice rozvodná  KR 97/5</t>
  </si>
  <si>
    <t>229</t>
  </si>
  <si>
    <t>ESil235IM</t>
  </si>
  <si>
    <t>Standartní svorkovnice pro kabeláž</t>
  </si>
  <si>
    <t>230</t>
  </si>
  <si>
    <t>ESil236IM</t>
  </si>
  <si>
    <t>Protipožární ucpávky do 150x100mm</t>
  </si>
  <si>
    <t>231</t>
  </si>
  <si>
    <t>ESil237IM</t>
  </si>
  <si>
    <t>Ostatní drobný elektroinstalační materiál</t>
  </si>
  <si>
    <t>M018r</t>
  </si>
  <si>
    <t>Svítidla, stropní vývody, apod… :</t>
  </si>
  <si>
    <t>232</t>
  </si>
  <si>
    <t>ESil238IM</t>
  </si>
  <si>
    <t>Svítidlo označené #39;amp;quot;1#39;amp;quot; včetně zdroje viz. kniha svítidel a půdorysy jednotlivých NP</t>
  </si>
  <si>
    <t>233</t>
  </si>
  <si>
    <t>ESil239IM</t>
  </si>
  <si>
    <t>Svítidlo označené #39;amp;quot;2#39;amp;quot; včetně zdroje viz. kniha svítidel a půdorysy jednotlivých NP</t>
  </si>
  <si>
    <t>234</t>
  </si>
  <si>
    <t>ESil240IM</t>
  </si>
  <si>
    <t>Svítidlo označené #39;amp;quot;3#39;amp;quot; včetně zdroje viz. kniha svítidel a půdorysy jednotlivých NP</t>
  </si>
  <si>
    <t>235</t>
  </si>
  <si>
    <t>ESil241IM</t>
  </si>
  <si>
    <t>Svítidlo označené #39;amp;quot;4#39;amp;quot; včetně zdroje viz. kniha svítidel a půdorysy jednotlivých NP</t>
  </si>
  <si>
    <t>236</t>
  </si>
  <si>
    <t>ESil242IM</t>
  </si>
  <si>
    <t>Svítidlo označené #39;amp;quot;5b#39;amp;quot; včetně zdroje viz. kniha svítidel a půdorysy jednotlivých NP</t>
  </si>
  <si>
    <t>237</t>
  </si>
  <si>
    <t>ESil243IM</t>
  </si>
  <si>
    <t>Svítidlo označené #39;amp;quot;6#39;amp;quot; včetně zdroje viz. kniha svítidel a půdorysy jednotlivých NP</t>
  </si>
  <si>
    <t>238</t>
  </si>
  <si>
    <t>ESil244IM</t>
  </si>
  <si>
    <t>Svítidlo označené #39;amp;quot;7#39;amp;quot; včetně zdroje viz. kniha svítidel a půdorysy jednotlivých NP</t>
  </si>
  <si>
    <t>239</t>
  </si>
  <si>
    <t>ESil245IM</t>
  </si>
  <si>
    <t>Svítidlo označené #39;amp;quot;8#39;amp;quot; včetně zdroje viz. kniha svítidel a půdorysy jednotlivých NP</t>
  </si>
  <si>
    <t>240</t>
  </si>
  <si>
    <t>ESil246IM</t>
  </si>
  <si>
    <t>Svítidlo označené #39;amp;quot;8a#39;amp;quot; včetně zdroje viz. kniha svítidel a půdorysy jednotlivých NP</t>
  </si>
  <si>
    <t>241</t>
  </si>
  <si>
    <t>ESil247IM</t>
  </si>
  <si>
    <t>Svítidlo označené #39;amp;quot;9#39;amp;quot; včetně zdroje viz. kniha svítidel a půdorysy jednotlivých NP</t>
  </si>
  <si>
    <t>242</t>
  </si>
  <si>
    <t>ESil248IM</t>
  </si>
  <si>
    <t>Svítidlo označené #39;amp;quot;10#39;amp;quot; včetně zdroje viz. kniha svítidel a půdorysy jednotlivých NP</t>
  </si>
  <si>
    <t>243</t>
  </si>
  <si>
    <t>ESil249IM</t>
  </si>
  <si>
    <t>Svítidlo označené #39;amp;quot;11#39;amp;quot; včetně zdroje viz. kniha svítidel a půdorysy jednotlivých NP</t>
  </si>
  <si>
    <t>244</t>
  </si>
  <si>
    <t>ESil250IM</t>
  </si>
  <si>
    <t>Svítidlo označené #39;amp;quot;12#39;amp;quot; včetně zdroje viz. kniha svítidel a půdorysy jednotlivých NP</t>
  </si>
  <si>
    <t>245</t>
  </si>
  <si>
    <t>ESil251IM</t>
  </si>
  <si>
    <t>Svítidlo označené #39;amp;quot;13#39;amp;quot; včetně zdroje viz. kniha svítidel a půdorysy jednotlivých NP</t>
  </si>
  <si>
    <t>246</t>
  </si>
  <si>
    <t>ESil252IM</t>
  </si>
  <si>
    <t>Svítidlo označené #39;amp;quot;14#39;amp;quot; včetně zdroje viz. kniha svítidel a půdorysy jednotlivých NP</t>
  </si>
  <si>
    <t>247</t>
  </si>
  <si>
    <t>ESil253IM</t>
  </si>
  <si>
    <t>Svítidlo označené #39;amp;quot;15#39;amp;quot; včetně zdroje viz. kniha svítidel a půdorysy jednotlivých NP</t>
  </si>
  <si>
    <t>248</t>
  </si>
  <si>
    <t>ESil254IM</t>
  </si>
  <si>
    <t>Svítidlo označené #39;amp;quot;16#39;amp;quot; včetně zdroje viz. kniha svítidel a půdorysy jednotlivých NP</t>
  </si>
  <si>
    <t>249</t>
  </si>
  <si>
    <t>ESil255IM</t>
  </si>
  <si>
    <t>Svítidlo označené #39;amp;quot;17#39;amp;quot; včetně zdroje viz. kniha svítidel a půdorysy jednotlivých NP</t>
  </si>
  <si>
    <t>250</t>
  </si>
  <si>
    <t>ESil256IM</t>
  </si>
  <si>
    <t>Svítidlo označené #39;amp;quot;18#39;amp;quot; včetně zdroje viz. kniha svítidel a půdorysy jednotlivých NP</t>
  </si>
  <si>
    <t>251</t>
  </si>
  <si>
    <t>ESil257IM</t>
  </si>
  <si>
    <t>Svítidlo označené #39;amp;quot;19#39;amp;quot; včetně zdroje viz. kniha svítidel a půdorysy jednotlivých NP</t>
  </si>
  <si>
    <t>252</t>
  </si>
  <si>
    <t>ESil258IM</t>
  </si>
  <si>
    <t>Svítidlo označené #39;amp;quot;20#39;amp;quot; včetně zdroje viz. kniha svítidel a půdorysy jednotlivých NP</t>
  </si>
  <si>
    <t>253</t>
  </si>
  <si>
    <t>ESil259IM</t>
  </si>
  <si>
    <t>Svítidlo označené #39;amp;quot;21#39;amp;quot; včetně zdroje viz. kniha svítidel a půdorysy jednotlivých NP</t>
  </si>
  <si>
    <t>254</t>
  </si>
  <si>
    <t>ESil260IM</t>
  </si>
  <si>
    <t>Svítidlo označené #39;amp;quot;u#39;amp;quot; včetně zdroje viz. kniha svítidel a půdorysy jednotlivých NP</t>
  </si>
  <si>
    <t>255</t>
  </si>
  <si>
    <t>ESil261IM</t>
  </si>
  <si>
    <t>Svítidlo označené #39;amp;quot;u2#39;amp;quot; včetně zdroje viz. kniha svítidel a půdorysy jednotlivých NP</t>
  </si>
  <si>
    <t>256</t>
  </si>
  <si>
    <t>ESil262IM</t>
  </si>
  <si>
    <t>LED pásky okolo světlíků včetně příslušenství včetně zdroje viz. kniha svítidel a půdorysy jednotlivých NP</t>
  </si>
  <si>
    <t>257</t>
  </si>
  <si>
    <t>ESil263IM</t>
  </si>
  <si>
    <t>LED pásky v kuchyňce včetně příslušenství včetně zdroje viz. kniha svítidel a půdorysy jednotlivých NP</t>
  </si>
  <si>
    <t>258</t>
  </si>
  <si>
    <t>ESil264IM</t>
  </si>
  <si>
    <t>3f lišta včetně příslušenství k svítidlu oznečené č.#39;amp;quot;7#39;amp;quot; viz. kniha svítidel a půdorysy jednotlivých NP</t>
  </si>
  <si>
    <t>259</t>
  </si>
  <si>
    <t>ESil265IM</t>
  </si>
  <si>
    <t>Svítidlo s piktogramem označené #39;amp;quot;P1#39;amp;quot; viz. legenda ve výkresové části</t>
  </si>
  <si>
    <t>260</t>
  </si>
  <si>
    <t>ESil266IM</t>
  </si>
  <si>
    <t>Svítidlo s piktogramem označené #39;amp;quot;P2-P3#39;amp;quot; viz. legenda ve výkresové části</t>
  </si>
  <si>
    <t>261</t>
  </si>
  <si>
    <t>ESil267IM</t>
  </si>
  <si>
    <t>Svítidlo antipanic #39;amp;quot;P4#39;amp;quot; viz. legenda ve výkresové části</t>
  </si>
  <si>
    <t>262</t>
  </si>
  <si>
    <t>ESil268IM</t>
  </si>
  <si>
    <t>Demontáž stávajících svítidel na přední zahradě</t>
  </si>
  <si>
    <t>263</t>
  </si>
  <si>
    <t>ESil269IM</t>
  </si>
  <si>
    <t>Ostatní drobný elektroinstalační materiál, svorky WAGO, apod..</t>
  </si>
  <si>
    <t>264</t>
  </si>
  <si>
    <t>ESil270IM</t>
  </si>
  <si>
    <t>Poplatek za recyklaci svítidel dle zákona</t>
  </si>
  <si>
    <t>M019r</t>
  </si>
  <si>
    <t>Uzemnění, hromosvod :</t>
  </si>
  <si>
    <t>265</t>
  </si>
  <si>
    <t>ESil271IM</t>
  </si>
  <si>
    <t>Jímací tyč JV35 (3,5m)</t>
  </si>
  <si>
    <t>266</t>
  </si>
  <si>
    <t>ESil272IM</t>
  </si>
  <si>
    <t>Jímací tyč JV25 (2,5m)</t>
  </si>
  <si>
    <t>267</t>
  </si>
  <si>
    <t>ESil273IM</t>
  </si>
  <si>
    <t>Jímací tyč JV1 (1m)</t>
  </si>
  <si>
    <t>268</t>
  </si>
  <si>
    <t>ESil274IM</t>
  </si>
  <si>
    <t>Jímací tyč JV15 (1,5m)</t>
  </si>
  <si>
    <t>269</t>
  </si>
  <si>
    <t>ESil275IM</t>
  </si>
  <si>
    <t>Jímací tyč JV2 (2m)</t>
  </si>
  <si>
    <t>270</t>
  </si>
  <si>
    <t>ESil276IM</t>
  </si>
  <si>
    <t>Pomocný jímač JP05 (0,5m)</t>
  </si>
  <si>
    <t>271</t>
  </si>
  <si>
    <t>ESil277IM</t>
  </si>
  <si>
    <t>Jímačová svorka SJ1</t>
  </si>
  <si>
    <t>272</t>
  </si>
  <si>
    <t>ESil278IM</t>
  </si>
  <si>
    <t>Izolační držák</t>
  </si>
  <si>
    <t>273</t>
  </si>
  <si>
    <t>ESil279IM</t>
  </si>
  <si>
    <t>Vodič AlMgSi Ř8mm</t>
  </si>
  <si>
    <t>274</t>
  </si>
  <si>
    <t>ESil280IM</t>
  </si>
  <si>
    <t>Vodič FeZn Ř10mm</t>
  </si>
  <si>
    <t>275</t>
  </si>
  <si>
    <t>ESil281IM</t>
  </si>
  <si>
    <t>Svorka univerzální SU</t>
  </si>
  <si>
    <t>276</t>
  </si>
  <si>
    <t>ESil282IM</t>
  </si>
  <si>
    <t>Svorka okapová SO</t>
  </si>
  <si>
    <t>277</t>
  </si>
  <si>
    <t>ESil283IM</t>
  </si>
  <si>
    <t>Podpěra vedení na střeše</t>
  </si>
  <si>
    <t>278</t>
  </si>
  <si>
    <t>ESil284IM</t>
  </si>
  <si>
    <t>Podpěra vedení na fasádě</t>
  </si>
  <si>
    <t>279</t>
  </si>
  <si>
    <t>ESil285IM</t>
  </si>
  <si>
    <t>Zemnící pásek FeZn 30x4mm</t>
  </si>
  <si>
    <t>280</t>
  </si>
  <si>
    <t>ESil286IM</t>
  </si>
  <si>
    <t>Svorka pásek/drát SR3a</t>
  </si>
  <si>
    <t>281</t>
  </si>
  <si>
    <t>ESil287IM</t>
  </si>
  <si>
    <t>Svorka pásek/pásek SR2b</t>
  </si>
  <si>
    <t>282</t>
  </si>
  <si>
    <t>ESil288IM</t>
  </si>
  <si>
    <t>Zkušební svorka SZ</t>
  </si>
  <si>
    <t>283</t>
  </si>
  <si>
    <t>ESil289IM</t>
  </si>
  <si>
    <t>Ochranný úhelník</t>
  </si>
  <si>
    <t>284</t>
  </si>
  <si>
    <t>ESil290IM</t>
  </si>
  <si>
    <t>Zemnící tyč ZT2 (2m) - přesný počet tyčí bude určen na základě měření</t>
  </si>
  <si>
    <t>285</t>
  </si>
  <si>
    <t>ESil291IM</t>
  </si>
  <si>
    <t>Drobný montážní a označovací materiál včetně příchytek, atd…</t>
  </si>
  <si>
    <t>286</t>
  </si>
  <si>
    <t>ESil292IM</t>
  </si>
  <si>
    <t>Výkop pro venkovní kabelovou trasu, uložení kabelu, pískové kabelové lože, červená fólie, zához, hutnění, apod.. (pro uložení zemnícího pásku)</t>
  </si>
  <si>
    <t>287</t>
  </si>
  <si>
    <t>ESil293IM</t>
  </si>
  <si>
    <t>Revizní zpráva hromosvodu</t>
  </si>
  <si>
    <t>M020r</t>
  </si>
  <si>
    <t>Ostatní náklady :</t>
  </si>
  <si>
    <t>288</t>
  </si>
  <si>
    <t>ESil294IM</t>
  </si>
  <si>
    <t>Demontáže stávající elektroinstalace</t>
  </si>
  <si>
    <t>289</t>
  </si>
  <si>
    <t>ESil295IM</t>
  </si>
  <si>
    <t>Doprava (silnoproud)</t>
  </si>
  <si>
    <t>290</t>
  </si>
  <si>
    <t>ESil296IM</t>
  </si>
  <si>
    <t>Stavební přípomoce</t>
  </si>
  <si>
    <t>291</t>
  </si>
  <si>
    <t>ESil297IM</t>
  </si>
  <si>
    <t>Doprava suti (t)</t>
  </si>
  <si>
    <t>292</t>
  </si>
  <si>
    <t>ESil298IM</t>
  </si>
  <si>
    <t>Protipožární ucpávky - tmely (kg) - prostupy požárními úseky</t>
  </si>
  <si>
    <t>293</t>
  </si>
  <si>
    <t>ESil299IM</t>
  </si>
  <si>
    <t>Sádra  (kg)</t>
  </si>
  <si>
    <t>294</t>
  </si>
  <si>
    <t>ESil300IM</t>
  </si>
  <si>
    <t>Revizní zpráva dle ČSN</t>
  </si>
  <si>
    <t>295</t>
  </si>
  <si>
    <t>ESil301IM</t>
  </si>
  <si>
    <t>Spolupráce s revizním technikem</t>
  </si>
  <si>
    <t>hzs</t>
  </si>
  <si>
    <t>296</t>
  </si>
  <si>
    <t>ESil302IM</t>
  </si>
  <si>
    <t>Provozní zkoušky</t>
  </si>
  <si>
    <t>297</t>
  </si>
  <si>
    <t>ESil303IM</t>
  </si>
  <si>
    <t>Drobný materiál (hmoždinky, šrouby, sádra, atd..)</t>
  </si>
  <si>
    <t>298</t>
  </si>
  <si>
    <t>ESil304IM</t>
  </si>
  <si>
    <t>Dokumentace skutečného stavu</t>
  </si>
  <si>
    <t>M23</t>
  </si>
  <si>
    <t>Montáže potrubí</t>
  </si>
  <si>
    <t>299</t>
  </si>
  <si>
    <t>ESil032IM</t>
  </si>
  <si>
    <t>Rozvodnice M2000 2A/39 21x13 modulů, IP40/20, rozměry 586x1883x250 (šxvxh)</t>
  </si>
  <si>
    <t>300</t>
  </si>
  <si>
    <t>ESil033IM</t>
  </si>
  <si>
    <t>Hlavní vypínač QM 250/3, 250A</t>
  </si>
  <si>
    <t>301</t>
  </si>
  <si>
    <t>ESil034IM</t>
  </si>
  <si>
    <t>Přepěťová ochrana třídy B+C – 3xFLP-B+C</t>
  </si>
  <si>
    <t>302</t>
  </si>
  <si>
    <t>ESil035IM</t>
  </si>
  <si>
    <t>Pojistkový odpínač</t>
  </si>
  <si>
    <t>303</t>
  </si>
  <si>
    <t>ESil036IM</t>
  </si>
  <si>
    <t>Třífázový jistič B180/3, 180A s vybavovací cívkou</t>
  </si>
  <si>
    <t>304</t>
  </si>
  <si>
    <t>ESil037IM</t>
  </si>
  <si>
    <t>Jednofázový jistič B16/1, 16A s vybavovací cívkou</t>
  </si>
  <si>
    <t>305</t>
  </si>
  <si>
    <t>ESil038IM</t>
  </si>
  <si>
    <t>Třífázový jistič B80/3, 80A</t>
  </si>
  <si>
    <t>306</t>
  </si>
  <si>
    <t>ESil039IM</t>
  </si>
  <si>
    <t>Třífázový jistič B50/3, 50A</t>
  </si>
  <si>
    <t>307</t>
  </si>
  <si>
    <t>ESil040IM</t>
  </si>
  <si>
    <t>308</t>
  </si>
  <si>
    <t>ESil041IM</t>
  </si>
  <si>
    <t>309</t>
  </si>
  <si>
    <t>ESil042IM</t>
  </si>
  <si>
    <t>310</t>
  </si>
  <si>
    <t>ESil043IM</t>
  </si>
  <si>
    <t>311</t>
  </si>
  <si>
    <t>ESil044IM</t>
  </si>
  <si>
    <t>312</t>
  </si>
  <si>
    <t>ESil045IM</t>
  </si>
  <si>
    <t>313</t>
  </si>
  <si>
    <t>ESil046IM</t>
  </si>
  <si>
    <t>Podružný elektroměr 40A</t>
  </si>
  <si>
    <t>314</t>
  </si>
  <si>
    <t>ESil047IM</t>
  </si>
  <si>
    <t>VN</t>
  </si>
  <si>
    <t>Vedlejší náklady</t>
  </si>
  <si>
    <t>315</t>
  </si>
  <si>
    <t>ESil048IM</t>
  </si>
  <si>
    <t>Rozvodnice M2000 1A/28 13x9 modulů, IP40/20, rozměry 380x1377x250 (šxvxh)</t>
  </si>
  <si>
    <t>316</t>
  </si>
  <si>
    <t>ESil049IM</t>
  </si>
  <si>
    <t>Hlavní vypínač QM 100/3, 100A</t>
  </si>
  <si>
    <t>317</t>
  </si>
  <si>
    <t>ESil050IM</t>
  </si>
  <si>
    <t>318</t>
  </si>
  <si>
    <t>ESil051IM</t>
  </si>
  <si>
    <t>319</t>
  </si>
  <si>
    <t>ESil052IM</t>
  </si>
  <si>
    <t>320</t>
  </si>
  <si>
    <t>ESil053IM</t>
  </si>
  <si>
    <t>321</t>
  </si>
  <si>
    <t>ESil054IM</t>
  </si>
  <si>
    <t>322</t>
  </si>
  <si>
    <t>ESil055IM</t>
  </si>
  <si>
    <t>323</t>
  </si>
  <si>
    <t>ESil056IM</t>
  </si>
  <si>
    <t>324</t>
  </si>
  <si>
    <t>ESil057IM</t>
  </si>
  <si>
    <t>325</t>
  </si>
  <si>
    <t>ESil058IM</t>
  </si>
  <si>
    <t>326</t>
  </si>
  <si>
    <t>ESil059IM</t>
  </si>
  <si>
    <t>327</t>
  </si>
  <si>
    <t>ESil060IM</t>
  </si>
  <si>
    <t>ObjESlp</t>
  </si>
  <si>
    <t>Profese Objekt E-Slaboproud</t>
  </si>
  <si>
    <t xml:space="preserve">  ObjESlp</t>
  </si>
  <si>
    <t>328</t>
  </si>
  <si>
    <t>0501IM</t>
  </si>
  <si>
    <t>KED-IPC2433-HN-PIR40-Z2712Venkovní IP dome kamera, rozlišení 4.0MPx, 1/3#39;amp;quot;#39;amp;quot;, H.265/H.264, 2592×1520@20fps, citlivost pro barevný obraz 0,05lux,  2.7~12</t>
  </si>
  <si>
    <t>329</t>
  </si>
  <si>
    <t>0502IM</t>
  </si>
  <si>
    <t>KED-DM-W34Montážní držák pro venkovní dome kamru pro montáž na zeď.</t>
  </si>
  <si>
    <t>330</t>
  </si>
  <si>
    <t>0503IM</t>
  </si>
  <si>
    <t>KED-IPC2440-HN-PIR30-L0280Vnitřní IP mini dome kamera, rozlišení 4.0MPx, 1/3#39;amp;quot;#39;amp;quot;, H.265/H.264, 2592×1520@20fps, citlivost pro barevný obraz 0,05lux,  pe</t>
  </si>
  <si>
    <t>331</t>
  </si>
  <si>
    <t>0504IM</t>
  </si>
  <si>
    <t>SB-BASEVideo management systém pro centrální správu kamer (česká loklaizace), konfiguraci kamer, záznam a přehrávání videa musí podporovat integraci</t>
  </si>
  <si>
    <t>332</t>
  </si>
  <si>
    <t>0505IM</t>
  </si>
  <si>
    <t>SB-VCHVideo-kanálová licence pro VMS pro jednu kameru - včetně kamer od 5 video telefonů</t>
  </si>
  <si>
    <t>333</t>
  </si>
  <si>
    <t>0506IM</t>
  </si>
  <si>
    <t>PC - minimální požadavky : procesor Intel® Core i5 or i7, s min. 3.00GHz, 6MB, Quad Core, RAM 8GB, grafická karta 512 MB s dvěma výstupy, síťová karta</t>
  </si>
  <si>
    <t>334</t>
  </si>
  <si>
    <t>0507IM</t>
  </si>
  <si>
    <t>TKH NVH-86TBHard disk pro záznam videa vhodný do serverů s video managementem, 6TB</t>
  </si>
  <si>
    <t>335</t>
  </si>
  <si>
    <t>0508IM</t>
  </si>
  <si>
    <t>Patch panel UTP Cat.6, 24 port</t>
  </si>
  <si>
    <t>336</t>
  </si>
  <si>
    <t>0509IM</t>
  </si>
  <si>
    <t>TKH TML2413PTMonitor 24#39;amp;quot; pro kamerové bezpečnostní systémy vhodný pro 24/7 použití, Full HD, HDMI</t>
  </si>
  <si>
    <t>337</t>
  </si>
  <si>
    <t>0510IM</t>
  </si>
  <si>
    <t>ICX7150-24P-2X10GL2/L3 PoE switch, 24x 10/100/1000, PoE+ (15,4W na 24 portech nebo 30W na 12 portech současně), celkové PoE 370W 2x 1G RJ45 uplink-por</t>
  </si>
  <si>
    <t>338</t>
  </si>
  <si>
    <t>0511IM</t>
  </si>
  <si>
    <t>KelinePatch panel UTP Cat.6, 24 port</t>
  </si>
  <si>
    <t>339</t>
  </si>
  <si>
    <t>0512IM</t>
  </si>
  <si>
    <t>KelineVyvazovací panel, 1U</t>
  </si>
  <si>
    <t>340</t>
  </si>
  <si>
    <t>0513IM</t>
  </si>
  <si>
    <t>KElineInstalační kabel UTP Cat.6, Eca, LSOH, Eca</t>
  </si>
  <si>
    <t>341</t>
  </si>
  <si>
    <t>0514IM</t>
  </si>
  <si>
    <t>KElinePatch kabel UTP, Cat.6, 1,5 m</t>
  </si>
  <si>
    <t>342</t>
  </si>
  <si>
    <t>0515IM</t>
  </si>
  <si>
    <t>Pomocný instalační materiál</t>
  </si>
  <si>
    <t>SADA</t>
  </si>
  <si>
    <t>343</t>
  </si>
  <si>
    <t>0801IM</t>
  </si>
  <si>
    <t>PLN-1LA10Zesilovač s indukční smyčkou - výkonný proudově řízený zesilovač určený k buzení smyčky v podlaze nebo ve stropu, pokrytí oblasti až 600m2, d</t>
  </si>
  <si>
    <t>344</t>
  </si>
  <si>
    <t>0802IM</t>
  </si>
  <si>
    <t>LBB 1950/10Kondenzátorový mikrofon na stojánku, tlačítko aktivace, indikátor, kabel 2m - Recepce</t>
  </si>
  <si>
    <t>345</t>
  </si>
  <si>
    <t>0803IM</t>
  </si>
  <si>
    <t>SYKYKabel sdělovací 4x2x0,5</t>
  </si>
  <si>
    <t>346</t>
  </si>
  <si>
    <t>0804IM</t>
  </si>
  <si>
    <t>YSLY-JZKabel ovládací 10x1</t>
  </si>
  <si>
    <t>347</t>
  </si>
  <si>
    <t>0805IM</t>
  </si>
  <si>
    <t>2313/LPE-2Trubka ohebná</t>
  </si>
  <si>
    <t>348</t>
  </si>
  <si>
    <t>0806IM</t>
  </si>
  <si>
    <t>2320/LPE-2Trubka ohebná</t>
  </si>
  <si>
    <t>349</t>
  </si>
  <si>
    <t>0807IM</t>
  </si>
  <si>
    <t>350</t>
  </si>
  <si>
    <t>0808IM</t>
  </si>
  <si>
    <t>Odzkoušení, nastavení</t>
  </si>
  <si>
    <t>351</t>
  </si>
  <si>
    <t>0701IM</t>
  </si>
  <si>
    <t>PLE-2MA240-EUMixážní zesilovač 240W (max. 360W) , 2x zóna, 6x mikrofonní/linkový vstup s vlastní regulací hlasitosti - Sál</t>
  </si>
  <si>
    <t>352</t>
  </si>
  <si>
    <t>0702IM</t>
  </si>
  <si>
    <t>LA1-UM40E-1Sloupcový reproduktor 40 W, kovový - Sál</t>
  </si>
  <si>
    <t>353</t>
  </si>
  <si>
    <t>0703IM</t>
  </si>
  <si>
    <t>XSw 35 BMikroportová sada - ruční, dynamická vložka e 835, kardioida, 614-638 MHz - Sál</t>
  </si>
  <si>
    <t>354</t>
  </si>
  <si>
    <t>0704IM</t>
  </si>
  <si>
    <t>PLE-1MA120-EUMixážní zesilovač 120W (max. 180W) ,1x zóna, 4x mikrofonní / linkový vstup s vlastní regulací hlasitosti, 3x hudební vstup (aktivní pouze</t>
  </si>
  <si>
    <t>355</t>
  </si>
  <si>
    <t>0705IM</t>
  </si>
  <si>
    <t>LB2-UC30-L1Skříňkový reproduktor 30W, bílý - Tělocvična</t>
  </si>
  <si>
    <t>356</t>
  </si>
  <si>
    <t>0706IM</t>
  </si>
  <si>
    <t>XSw 52 BMikroportová sada - hlavová, s mikrofonem (kardioidní charakteristika), 614-638 MHz - Tělocvična</t>
  </si>
  <si>
    <t>357</t>
  </si>
  <si>
    <t>0707IM</t>
  </si>
  <si>
    <t>PWA-730U1Mobilní zesilovač 85 W, Bluetooth, CD přehrávač, 1-kanálový UHF-Receiver - Malá tělocvična</t>
  </si>
  <si>
    <t>358</t>
  </si>
  <si>
    <t>0708IM</t>
  </si>
  <si>
    <t>UB-016BUHF-Bodypack, 16 frekvencí, (863-865 MHz) - Malá tělocvična</t>
  </si>
  <si>
    <t>359</t>
  </si>
  <si>
    <t>0709IM</t>
  </si>
  <si>
    <t>HS-200BNákrční mikrofon, černý, pro UHF-Bodypack - Malá tělocvična</t>
  </si>
  <si>
    <t>360</t>
  </si>
  <si>
    <t>0710IM</t>
  </si>
  <si>
    <t>VC-070Kryt mobilního zesilovače pro převoz a uskladnění - Malá tělocvična</t>
  </si>
  <si>
    <t>361</t>
  </si>
  <si>
    <t>0711IM</t>
  </si>
  <si>
    <t>12 965Reproduktorový kabel pro 100V rozvody 2x1,5 mm2</t>
  </si>
  <si>
    <t>362</t>
  </si>
  <si>
    <t>0712IM</t>
  </si>
  <si>
    <t>363</t>
  </si>
  <si>
    <t>0713IM</t>
  </si>
  <si>
    <t>364</t>
  </si>
  <si>
    <t>0714IM</t>
  </si>
  <si>
    <t>365</t>
  </si>
  <si>
    <t>0601IM</t>
  </si>
  <si>
    <t>ATEUS-9155101CDveřní IP interkom, 1 tlačítko, HD kamera, nikl</t>
  </si>
  <si>
    <t>366</t>
  </si>
  <si>
    <t>0602IM</t>
  </si>
  <si>
    <t>ATEUS-9155101Dveřní IP interkom, 1 tlačítko, bez kamery, nikl</t>
  </si>
  <si>
    <t>367</t>
  </si>
  <si>
    <t>0603IM</t>
  </si>
  <si>
    <t>ATEUS-9155035Rozšiřující modul 5 tlačítek</t>
  </si>
  <si>
    <t>368</t>
  </si>
  <si>
    <t>0604IM</t>
  </si>
  <si>
    <t>GXV-3240 GrandstreamIP video telefon, Android, 4,3#39;amp;quot; LCD, 6x SIP účtů, 2x RJ45, USB, WIFI, Bluetooth, PoE</t>
  </si>
  <si>
    <t>369</t>
  </si>
  <si>
    <t>0605IM</t>
  </si>
  <si>
    <t>ATEUS-9137906Licence pro audio/video streaming (RTSP Server), podporující ONVIF - připojení šesti tabel do VMS</t>
  </si>
  <si>
    <t>370</t>
  </si>
  <si>
    <t>0606IM</t>
  </si>
  <si>
    <t>371</t>
  </si>
  <si>
    <t>0607IM</t>
  </si>
  <si>
    <t>372</t>
  </si>
  <si>
    <t>0608IM</t>
  </si>
  <si>
    <t>373</t>
  </si>
  <si>
    <t>0609IM</t>
  </si>
  <si>
    <t>Programování</t>
  </si>
  <si>
    <t>374</t>
  </si>
  <si>
    <t>1101IM</t>
  </si>
  <si>
    <t>Zaškolení obsluhy</t>
  </si>
  <si>
    <t>375</t>
  </si>
  <si>
    <t>1102IM</t>
  </si>
  <si>
    <t>Dokumentace skutečného provedení</t>
  </si>
  <si>
    <t>376</t>
  </si>
  <si>
    <t>0401IM</t>
  </si>
  <si>
    <t>EB-1/RLokální komunikační server pro snímače, 2xEthernet, rack verze</t>
  </si>
  <si>
    <t>377</t>
  </si>
  <si>
    <t>0402IM</t>
  </si>
  <si>
    <t>55001Napájecí zdroj 12 V, 5,4 A (65 W/spínaný) napaječ pro lokální server</t>
  </si>
  <si>
    <t>378</t>
  </si>
  <si>
    <t>0403IM</t>
  </si>
  <si>
    <t>ECS2100-28PPGigabit Ethernet L2 PoE Smart switch 28 port, 24x PoE max. 370W, zdroj 230V AC</t>
  </si>
  <si>
    <t>379</t>
  </si>
  <si>
    <t>0404IM</t>
  </si>
  <si>
    <t>EL1200USBIECOff-Line záložní UPS 1200VA (750W), zásuvky typ #39;amp;quot;IEC#39;amp;quot;</t>
  </si>
  <si>
    <t>380</t>
  </si>
  <si>
    <t>0405IM</t>
  </si>
  <si>
    <t>ELRACKMontážní sada do racku pro UPS</t>
  </si>
  <si>
    <t>381</t>
  </si>
  <si>
    <t>0406IM</t>
  </si>
  <si>
    <t>KelineRozvodný modul 9x230V s přívodním kabelem #39;amp;quot;IEC#39;amp;quot; a vypínačem</t>
  </si>
  <si>
    <t>382</t>
  </si>
  <si>
    <t>0407IM</t>
  </si>
  <si>
    <t>ES-310/xChytrý bezkontaktní snímač pro kontrolu přístupu a evidenci docházky s dotykovým barevným displejem, 13,56 MHz (MIFARE, DESFire), PoE, barva č</t>
  </si>
  <si>
    <t>383</t>
  </si>
  <si>
    <t>0408IM</t>
  </si>
  <si>
    <t>ER-310/EOn-line bezkontaktní snímač, 13,56 MHz (MIFARE, DESFire), PoE, exterierový</t>
  </si>
  <si>
    <t>384</t>
  </si>
  <si>
    <t>0409IM</t>
  </si>
  <si>
    <t>ER-310On-line bezkontaktní snímač, 13,56 MHz (MIFARE, DESFire), PoE</t>
  </si>
  <si>
    <t>385</t>
  </si>
  <si>
    <t>0410IM</t>
  </si>
  <si>
    <t>EH-300/xKryt snímače, barva černá/šedá/bílá - rozhodne architekt</t>
  </si>
  <si>
    <t>386</t>
  </si>
  <si>
    <t>0411IM</t>
  </si>
  <si>
    <t>EY-1Vzdálené bezpečností relé pro snímač a jedny dveře</t>
  </si>
  <si>
    <t>387</t>
  </si>
  <si>
    <t>0412IM</t>
  </si>
  <si>
    <t>TWN4//USBBezkontaktní snímač, 13,56 MHz, USB - pro zadávání karet</t>
  </si>
  <si>
    <t>388</t>
  </si>
  <si>
    <t>0413IM</t>
  </si>
  <si>
    <t>IDB-CARD ISO/DF/EV1Bezkontaktní karta DESFIRE EV1 4k, R/W</t>
  </si>
  <si>
    <t>389</t>
  </si>
  <si>
    <t>0414IM</t>
  </si>
  <si>
    <t>OBObal na ISO kartu se šňůrkou</t>
  </si>
  <si>
    <t>390</t>
  </si>
  <si>
    <t>0415IM</t>
  </si>
  <si>
    <t>AN-100Základní agenda evidence a vyhodnocení docházky, pro 50 osob</t>
  </si>
  <si>
    <t>391</t>
  </si>
  <si>
    <t>0416IM</t>
  </si>
  <si>
    <t>AN-101Uživatelská licence evidence docházky, 50 osob, 5 uživatelů</t>
  </si>
  <si>
    <t>392</t>
  </si>
  <si>
    <t>0417IM</t>
  </si>
  <si>
    <t>AN-1xxExport docházky pro předzpracování mezd do mzdového SW - typ mzdového SW musí určit uživatel</t>
  </si>
  <si>
    <t>393</t>
  </si>
  <si>
    <t>0418IM</t>
  </si>
  <si>
    <t>AN-200Základní agenda kontrola přístupu, pro 14 adresných bodů</t>
  </si>
  <si>
    <t>394</t>
  </si>
  <si>
    <t>0419IM</t>
  </si>
  <si>
    <t>AN-201Uživatelská licence kontroly přístupu do 14 AP, 5 uživatelů</t>
  </si>
  <si>
    <t>395</t>
  </si>
  <si>
    <t>0420IM</t>
  </si>
  <si>
    <t>AN-300Základní agenda evidence návštěv, pro 150 návštěv</t>
  </si>
  <si>
    <t>396</t>
  </si>
  <si>
    <t>0421IM</t>
  </si>
  <si>
    <t>AN-301Uživatelská licence evidence návštěv, 150 osob, 5 uživatelů</t>
  </si>
  <si>
    <t>397</t>
  </si>
  <si>
    <t>0422IM</t>
  </si>
  <si>
    <t>SA-100Systémové podpora / rok</t>
  </si>
  <si>
    <t>398</t>
  </si>
  <si>
    <t>0423IM</t>
  </si>
  <si>
    <t>SA-104Servisní podpora, garance zahájení Týden; tento stupeň servisní podpory je zdarma</t>
  </si>
  <si>
    <t>399</t>
  </si>
  <si>
    <t>0424IM</t>
  </si>
  <si>
    <t>EL560Elektromechanický hluboký samozamykací panikový zámek</t>
  </si>
  <si>
    <t>400</t>
  </si>
  <si>
    <t>0425IM</t>
  </si>
  <si>
    <t>EA330Univerzální protiplech pro elektromech. zámky</t>
  </si>
  <si>
    <t>401</t>
  </si>
  <si>
    <t>0426IM</t>
  </si>
  <si>
    <t>AbloyPropojovací kabel pro el. zámky, 6 m</t>
  </si>
  <si>
    <t>402</t>
  </si>
  <si>
    <t>0427IM</t>
  </si>
  <si>
    <t>ELA280/23Kabelová zadlabávací průchodka</t>
  </si>
  <si>
    <t>403</t>
  </si>
  <si>
    <t>0428IM</t>
  </si>
  <si>
    <t>AbloyDělený čtyřhran</t>
  </si>
  <si>
    <t>404</t>
  </si>
  <si>
    <t>0429IM</t>
  </si>
  <si>
    <t>KElineInstalační kabel UTP Cat.5E, LSOH, Eca</t>
  </si>
  <si>
    <t>405</t>
  </si>
  <si>
    <t>0430IM</t>
  </si>
  <si>
    <t>Zakončení kabelu UTP</t>
  </si>
  <si>
    <t>406</t>
  </si>
  <si>
    <t>0431IM</t>
  </si>
  <si>
    <t>407</t>
  </si>
  <si>
    <t>0432IM</t>
  </si>
  <si>
    <t>Vstupní konzultace - získání podkladů od mzdové účetní, příprava infrastruktury s IT pracovníkem</t>
  </si>
  <si>
    <t>DEN</t>
  </si>
  <si>
    <t>408</t>
  </si>
  <si>
    <t>0433IM</t>
  </si>
  <si>
    <t>Implementace, nastavení, konzultace, školení</t>
  </si>
  <si>
    <t>409</t>
  </si>
  <si>
    <t>0301IM</t>
  </si>
  <si>
    <t>Galaxy GD-520Ústředna až 520 zón a 32 grup v krytu bez klávesnice s komunikátorem a zdrojem</t>
  </si>
  <si>
    <t>410</t>
  </si>
  <si>
    <t>0302IM</t>
  </si>
  <si>
    <t>E080-10TCP/IP komunikátor bez krytu</t>
  </si>
  <si>
    <t>411</t>
  </si>
  <si>
    <t>0303IM</t>
  </si>
  <si>
    <t>CP045-00 Klávesnice s dotykovým displejem, zápustná montáž, pokročilé uživatelské menu</t>
  </si>
  <si>
    <t>412</t>
  </si>
  <si>
    <t>0304IM</t>
  </si>
  <si>
    <t>MK8 LCDKlávesnice s LCD displejem</t>
  </si>
  <si>
    <t>413</t>
  </si>
  <si>
    <t>0305IM</t>
  </si>
  <si>
    <t>Aku 12V,17Ah</t>
  </si>
  <si>
    <t>414</t>
  </si>
  <si>
    <t>0306IM</t>
  </si>
  <si>
    <t>G8PKoncentrátor v plastovém krytu pro 8 zón se 4 PGM výstupy</t>
  </si>
  <si>
    <t>415</t>
  </si>
  <si>
    <t>0307IM</t>
  </si>
  <si>
    <t>P026-BModul posilovacího zdroje 2,75A v krytu s vestavěným koncentrátorem</t>
  </si>
  <si>
    <t>416</t>
  </si>
  <si>
    <t>0308IM</t>
  </si>
  <si>
    <t>417</t>
  </si>
  <si>
    <t>0309IM</t>
  </si>
  <si>
    <t>V3SRDveřní elektromagnet 300kg, 12/24V, optická signalizace</t>
  </si>
  <si>
    <t>418</t>
  </si>
  <si>
    <t>0310IM</t>
  </si>
  <si>
    <t>N033430 PIR detektor se zrcadlovou optikou, nízkou spotřebou, funkcí AM a dosahem 15m</t>
  </si>
  <si>
    <t>419</t>
  </si>
  <si>
    <t>0311IM</t>
  </si>
  <si>
    <t>N033440 Duální detektor (PIR+MW) se zrcadlovou optikou, nízkou spotřebou, funkcí AM a dosahem 15m</t>
  </si>
  <si>
    <t>420</t>
  </si>
  <si>
    <t>0312IM</t>
  </si>
  <si>
    <t>MC255 MG závrtný s otočným tělesem kontaktní části, kabel 2m, prac. mezera max. 20mm</t>
  </si>
  <si>
    <t>421</t>
  </si>
  <si>
    <t>0313IM</t>
  </si>
  <si>
    <t>MC270-S56T MG hliníkový vratový polar. s pracovní mezerou 35mm, kabel 6m, arm. hadice 1m</t>
  </si>
  <si>
    <t>422</t>
  </si>
  <si>
    <t>0314IM</t>
  </si>
  <si>
    <t>VD 06Kabel sdělovací stíněný, 6x0,5, každá žíla značena samostatně</t>
  </si>
  <si>
    <t>423</t>
  </si>
  <si>
    <t>0315IM</t>
  </si>
  <si>
    <t>KelineKabel FTP, Cat.5E, LSOH, Eca</t>
  </si>
  <si>
    <t>424</t>
  </si>
  <si>
    <t>0316IM</t>
  </si>
  <si>
    <t>J-Y(St)YKabel 2x2x0,8</t>
  </si>
  <si>
    <t>425</t>
  </si>
  <si>
    <t>0317IM</t>
  </si>
  <si>
    <t>J-Y(St)YKabel 1x2x0,8 - magnet</t>
  </si>
  <si>
    <t>426</t>
  </si>
  <si>
    <t>0318IM</t>
  </si>
  <si>
    <t>427</t>
  </si>
  <si>
    <t>0319IM</t>
  </si>
  <si>
    <t>Programování ústředny</t>
  </si>
  <si>
    <t>428</t>
  </si>
  <si>
    <t>0201IM</t>
  </si>
  <si>
    <t>ICX 7150-48P L2/L3 switch s managementem, 54 portů, 48x 10/100/1000 ports, 2x 1G RJ45 uplink-ports, 4x 1G SFP uplink-ports s možností upgradu na 4x 10</t>
  </si>
  <si>
    <t>429</t>
  </si>
  <si>
    <t>0202IM</t>
  </si>
  <si>
    <t>ICX 7150-24P L2/L3 switch s managementem, 30 portů, 24x 10/100/1000 ports, 2x 1G RJ45 uplink-ports, 4x 10G SFP+ uplink-ports, statický routing, RIP, d</t>
  </si>
  <si>
    <t>430</t>
  </si>
  <si>
    <t>0203IM</t>
  </si>
  <si>
    <t>Linktel10Gb/s 220m MM SFP+ optický transceiver, MM, Dual LC, 1310nm, kompatibilní se swtchem</t>
  </si>
  <si>
    <t>431</t>
  </si>
  <si>
    <t>0204IM</t>
  </si>
  <si>
    <t>432</t>
  </si>
  <si>
    <t>0205IM</t>
  </si>
  <si>
    <t>901-R510-WW00Wi-Fi access point, dual band 802.11a/b/g/n/ac, mimo 2x2:2 adaptabilní duální polarizace antén - 2,4 a 5GHz současně, propustnost 1167 Mb</t>
  </si>
  <si>
    <t>433</t>
  </si>
  <si>
    <t>0206IM</t>
  </si>
  <si>
    <t>901-T310sVenkovní přístupový bod, 2,4/5Ghz, IEEE 802.11 a/b/g/n/ac Wave, 2směřování antény 120x30 stupňů,2x2:2, dual band concurrent access point (2x2</t>
  </si>
  <si>
    <t>434</t>
  </si>
  <si>
    <t>0207IM</t>
  </si>
  <si>
    <t>901-1205-EU00Wi-Fi řídící jednotka pro AP s kapacitou až 150AP (s možností plné redundance kontroleru), podpora ža 256SSID s řazením do VLAN (802.1q),</t>
  </si>
  <si>
    <t>435</t>
  </si>
  <si>
    <t>0208IM</t>
  </si>
  <si>
    <t>802-1205-1000Podpora kontroler - 1 rok</t>
  </si>
  <si>
    <t>436</t>
  </si>
  <si>
    <t>0209IM</t>
  </si>
  <si>
    <t>AP 909-0001-ZD12Licence pro AP</t>
  </si>
  <si>
    <t>437</t>
  </si>
  <si>
    <t>0210IM</t>
  </si>
  <si>
    <t>802-1201-1L00Podpora AP - 1 rok</t>
  </si>
  <si>
    <t>438</t>
  </si>
  <si>
    <t>0211IM</t>
  </si>
  <si>
    <t>803-T31S-1000Podpora pro venkovní AP - 1 rok</t>
  </si>
  <si>
    <t>439</t>
  </si>
  <si>
    <t>0212IM</t>
  </si>
  <si>
    <t>TritonRozvaděč 19#39;amp;quot;, 45 U, 600x600 mm, skleněné dveře</t>
  </si>
  <si>
    <t>440</t>
  </si>
  <si>
    <t>0213IM</t>
  </si>
  <si>
    <t>441</t>
  </si>
  <si>
    <t>0214IM</t>
  </si>
  <si>
    <t>442</t>
  </si>
  <si>
    <t>0215IM</t>
  </si>
  <si>
    <t>KelineRozvodný modul 9x230V s přívodním kabelem a vypínačem</t>
  </si>
  <si>
    <t>443</t>
  </si>
  <si>
    <t>0216IM</t>
  </si>
  <si>
    <t>KelineOptická vana neosazená pro 24 x SC, E2000, LC Duplex adaptér 19“ 1U, černá</t>
  </si>
  <si>
    <t>444</t>
  </si>
  <si>
    <t>0217IM</t>
  </si>
  <si>
    <t>KelineAdaptér LC-LC Duplex</t>
  </si>
  <si>
    <t>445</t>
  </si>
  <si>
    <t>0218IM</t>
  </si>
  <si>
    <t>C080Pigtail LC 2m, OM3</t>
  </si>
  <si>
    <t>446</t>
  </si>
  <si>
    <t>0219IM</t>
  </si>
  <si>
    <t>P026-BOptická kazeta pro max. 12 svarů s víkem a držáky svarů</t>
  </si>
  <si>
    <t>447</t>
  </si>
  <si>
    <t>0220IM</t>
  </si>
  <si>
    <t>KElineOchrana svaru 60 mm</t>
  </si>
  <si>
    <t>448</t>
  </si>
  <si>
    <t>0221IM</t>
  </si>
  <si>
    <t>ABB-TimeKryt zásuvky včetně držáků keystone a rámečku, bílá (část 1 portová)</t>
  </si>
  <si>
    <t>449</t>
  </si>
  <si>
    <t>0222IM</t>
  </si>
  <si>
    <t>KelineKeystone Cat. 6, UTP, beznástrojový</t>
  </si>
  <si>
    <t>450</t>
  </si>
  <si>
    <t>0223IM</t>
  </si>
  <si>
    <t>KElineOptický kabel univerzální MM OM3, 12-vláknový, LSOH, Eca</t>
  </si>
  <si>
    <t>451</t>
  </si>
  <si>
    <t>0224IM</t>
  </si>
  <si>
    <t>452</t>
  </si>
  <si>
    <t>0225IM</t>
  </si>
  <si>
    <t>DatacomInstalační kabel UTP Cat.6, venkovní - pro venkovní AP</t>
  </si>
  <si>
    <t>453</t>
  </si>
  <si>
    <t>0226IM</t>
  </si>
  <si>
    <t>KElineOptický patch cord LC-LC duplex - 2m</t>
  </si>
  <si>
    <t>454</t>
  </si>
  <si>
    <t>0227IM</t>
  </si>
  <si>
    <t>455</t>
  </si>
  <si>
    <t>0228IM</t>
  </si>
  <si>
    <t>Svařování optiky</t>
  </si>
  <si>
    <t>456</t>
  </si>
  <si>
    <t>0229IM</t>
  </si>
  <si>
    <t>Měření svaru, protokol</t>
  </si>
  <si>
    <t>457</t>
  </si>
  <si>
    <t>0230IM</t>
  </si>
  <si>
    <t>Měření metalické kabeláže, protokol</t>
  </si>
  <si>
    <t>458</t>
  </si>
  <si>
    <t>0101IM</t>
  </si>
  <si>
    <t>Profile 405DÚstředna EPS pro 2 kruhová adresovatelná vedení, 500 adres</t>
  </si>
  <si>
    <t>459</t>
  </si>
  <si>
    <t>0102IM</t>
  </si>
  <si>
    <t>PS12380Akumulátor 12V / 38Ah</t>
  </si>
  <si>
    <t>460</t>
  </si>
  <si>
    <t>0103IM</t>
  </si>
  <si>
    <t>TUD800Deska přípojná pro OPP a KTPO</t>
  </si>
  <si>
    <t>461</t>
  </si>
  <si>
    <t>0104IM</t>
  </si>
  <si>
    <t>Profile PR1DSKompaktní externí tablo obsluhy bez zdroje</t>
  </si>
  <si>
    <t>462</t>
  </si>
  <si>
    <t>0105IM</t>
  </si>
  <si>
    <t>SeTecKTPO bez zámku, 24 V, nerez, s vyhříváním</t>
  </si>
  <si>
    <t>463</t>
  </si>
  <si>
    <t>0106IM</t>
  </si>
  <si>
    <t>Motýlkový zámek s klíčem č. 58</t>
  </si>
  <si>
    <t>464</t>
  </si>
  <si>
    <t>0107IM</t>
  </si>
  <si>
    <t>OPPO univerzální, 5-ti tlačítkové</t>
  </si>
  <si>
    <t>465</t>
  </si>
  <si>
    <t>0108IM</t>
  </si>
  <si>
    <t>Solista LX WZábleskový maják - červený (IP65)</t>
  </si>
  <si>
    <t>466</t>
  </si>
  <si>
    <t>0109IM</t>
  </si>
  <si>
    <t>SNM800Výstupní prvek hlídaný</t>
  </si>
  <si>
    <t>467</t>
  </si>
  <si>
    <t>0110IM</t>
  </si>
  <si>
    <t>RIM800Výstupní prvek reléový</t>
  </si>
  <si>
    <t>468</t>
  </si>
  <si>
    <t>0111IM</t>
  </si>
  <si>
    <t>CIM800Vstupní prvek hlídaný</t>
  </si>
  <si>
    <t>469</t>
  </si>
  <si>
    <t>0112IM</t>
  </si>
  <si>
    <t>ANC800Skříň pro 16 prvků</t>
  </si>
  <si>
    <t>470</t>
  </si>
  <si>
    <t>0113IM</t>
  </si>
  <si>
    <t>ZXAEV-17Adresovatelný zdroj 24 V DC</t>
  </si>
  <si>
    <t>471</t>
  </si>
  <si>
    <t>0114IM</t>
  </si>
  <si>
    <t>PS12170Akumulátor 12V / 17Ah</t>
  </si>
  <si>
    <t>472</t>
  </si>
  <si>
    <t>0115IM</t>
  </si>
  <si>
    <t>830PSenzor interaktivní optický</t>
  </si>
  <si>
    <t>473</t>
  </si>
  <si>
    <t>0116IM</t>
  </si>
  <si>
    <t>830PHMultisenzor interaktivní</t>
  </si>
  <si>
    <t>474</t>
  </si>
  <si>
    <t>0117IM</t>
  </si>
  <si>
    <t>4BZásuvka</t>
  </si>
  <si>
    <t>475</t>
  </si>
  <si>
    <t>0118IM</t>
  </si>
  <si>
    <t>4BIZásuvka s izolátorem</t>
  </si>
  <si>
    <t>476</t>
  </si>
  <si>
    <t>0119IM</t>
  </si>
  <si>
    <t>100.121Vyhřívání hlásiče</t>
  </si>
  <si>
    <t>477</t>
  </si>
  <si>
    <t>0120IM</t>
  </si>
  <si>
    <t>DHM69Krabice pro vyhřívání</t>
  </si>
  <si>
    <t>478</t>
  </si>
  <si>
    <t>0121IM</t>
  </si>
  <si>
    <t>4B-EMKrabice pod zásuvku na omítku</t>
  </si>
  <si>
    <t>479</t>
  </si>
  <si>
    <t>0122IM</t>
  </si>
  <si>
    <t>DIN820Tlačítkový hlásič vnitřní</t>
  </si>
  <si>
    <t>480</t>
  </si>
  <si>
    <t>0123IM</t>
  </si>
  <si>
    <t>ROLP/R/SSiréna červená, nízká, 95-100 dB - 1.PP</t>
  </si>
  <si>
    <t>481</t>
  </si>
  <si>
    <t>0124IM</t>
  </si>
  <si>
    <t>SQMSB/RL/WSiréna bílá s doplňkovou červenou optickou signalizací, nízká patice, , 90-97 dB</t>
  </si>
  <si>
    <t>482</t>
  </si>
  <si>
    <t>0125IM</t>
  </si>
  <si>
    <t>J-Y(St)YKabel sdělovací stíněný, 1x2x0.8, červený</t>
  </si>
  <si>
    <t>483</t>
  </si>
  <si>
    <t>0126IM</t>
  </si>
  <si>
    <t>PraflaGuardKabel s funkční schopností B2caS1D0, min. PH30, 1x2x0,8</t>
  </si>
  <si>
    <t>484</t>
  </si>
  <si>
    <t>0127IM</t>
  </si>
  <si>
    <t>PraflaGuardKabel s funkční schopností B2caS1D0, min. PH30, 5x2x0,8</t>
  </si>
  <si>
    <t>485</t>
  </si>
  <si>
    <t>0128IM</t>
  </si>
  <si>
    <t>PraflaGuardKabel s funkční schopností B2caS1D0, min. PH30, FTP</t>
  </si>
  <si>
    <t>486</t>
  </si>
  <si>
    <t>0129IM</t>
  </si>
  <si>
    <t>LH 15x10Lišta 15x10 - hlásící linka v 1.PP</t>
  </si>
  <si>
    <t>487</t>
  </si>
  <si>
    <t>0130IM</t>
  </si>
  <si>
    <t>6710 POPříchytka jednostranná kovová pro kabel 8 mm, požárně odolná - 1.PP</t>
  </si>
  <si>
    <t>488</t>
  </si>
  <si>
    <t>0131IM</t>
  </si>
  <si>
    <t>SB 6.3x35Požárně odolný šroub do betonu - 1.PP</t>
  </si>
  <si>
    <t>489</t>
  </si>
  <si>
    <t>0132IM</t>
  </si>
  <si>
    <t>PK 110x70 DHFParapetní kanál 110x70 s příslušenstvím - nenormová pož. odolná trasa - společná trasa v 1.PP ke stoupačce</t>
  </si>
  <si>
    <t>490</t>
  </si>
  <si>
    <t>0133IM</t>
  </si>
  <si>
    <t>PEP 60/K_SPříčka do kanálu - nenormová pož. odolná trasa - společná trasa v 1.PP ke stoupačce</t>
  </si>
  <si>
    <t>491</t>
  </si>
  <si>
    <t>0134IM</t>
  </si>
  <si>
    <t>KPO 6x70Kotva pro kanál - nenormová pož. odolná trasa - společná trasa v 1.PP ke stoupačce</t>
  </si>
  <si>
    <t>492</t>
  </si>
  <si>
    <t>0135IM</t>
  </si>
  <si>
    <t>2313/LPE-2Trubka ohebná - pro pož. funkční kabel pod omítkou</t>
  </si>
  <si>
    <t>493</t>
  </si>
  <si>
    <t>0136IM</t>
  </si>
  <si>
    <t>2323/LPE-2Trubka ohebná - pro pož. funkční kabel pod omítkou</t>
  </si>
  <si>
    <t>494</t>
  </si>
  <si>
    <t>0137IM</t>
  </si>
  <si>
    <t>495</t>
  </si>
  <si>
    <t>0138IM</t>
  </si>
  <si>
    <t>Programování prvků EPS</t>
  </si>
  <si>
    <t>496</t>
  </si>
  <si>
    <t>0139IM</t>
  </si>
  <si>
    <t>497</t>
  </si>
  <si>
    <t>0140IM</t>
  </si>
  <si>
    <t>Revizní zkouška</t>
  </si>
  <si>
    <t>498</t>
  </si>
  <si>
    <t>1001IM</t>
  </si>
  <si>
    <t>Přesun techniky a materiálu</t>
  </si>
  <si>
    <t>499</t>
  </si>
  <si>
    <t>1002IM</t>
  </si>
  <si>
    <t>Úklid pracoviště</t>
  </si>
  <si>
    <t>500</t>
  </si>
  <si>
    <t>1003IM</t>
  </si>
  <si>
    <t>Doprava</t>
  </si>
  <si>
    <t>komplet</t>
  </si>
  <si>
    <t>501</t>
  </si>
  <si>
    <t>0901IM</t>
  </si>
  <si>
    <t>ABBTlačítko signální tahové</t>
  </si>
  <si>
    <t>502</t>
  </si>
  <si>
    <t>0902IM</t>
  </si>
  <si>
    <t>ABBTlačítko signální</t>
  </si>
  <si>
    <t>503</t>
  </si>
  <si>
    <t>0903IM</t>
  </si>
  <si>
    <t>ABBModul kontrolní s alarmem</t>
  </si>
  <si>
    <t>504</t>
  </si>
  <si>
    <t>0904IM</t>
  </si>
  <si>
    <t>ABBTlačítko resetovací</t>
  </si>
  <si>
    <t>505</t>
  </si>
  <si>
    <t>0905IM</t>
  </si>
  <si>
    <t>ABBRámeček pro elektroinstalační přístroje, jednonásobný</t>
  </si>
  <si>
    <t>506</t>
  </si>
  <si>
    <t>0906IM</t>
  </si>
  <si>
    <t>ABBRámeček pro elektroinstalační přístroje, dvojnásobný</t>
  </si>
  <si>
    <t>507</t>
  </si>
  <si>
    <t>0907IM</t>
  </si>
  <si>
    <t>Kabel J-Y(St)Y 3x2x0,8</t>
  </si>
  <si>
    <t>508</t>
  </si>
  <si>
    <t>0908IM</t>
  </si>
  <si>
    <t>Kabel J-Y(St)Y 2x2x0,8</t>
  </si>
  <si>
    <t>509</t>
  </si>
  <si>
    <t>0909IM</t>
  </si>
  <si>
    <t>T_OPS</t>
  </si>
  <si>
    <t>Technologie - Objektová předávací stanice</t>
  </si>
  <si>
    <t xml:space="preserve">  T_OPS</t>
  </si>
  <si>
    <t>781</t>
  </si>
  <si>
    <t>20436671IM</t>
  </si>
  <si>
    <t>izolační pouzdro 20</t>
  </si>
  <si>
    <t>782</t>
  </si>
  <si>
    <t>20436672IM</t>
  </si>
  <si>
    <t>izolační pouzdro 30</t>
  </si>
  <si>
    <t>20436673IM</t>
  </si>
  <si>
    <t>784</t>
  </si>
  <si>
    <t>20436674IM</t>
  </si>
  <si>
    <t>izolační pouzdro 50</t>
  </si>
  <si>
    <t>785</t>
  </si>
  <si>
    <t>20436675IM</t>
  </si>
  <si>
    <t>786</t>
  </si>
  <si>
    <t>20436676IM</t>
  </si>
  <si>
    <t>izolační pouzdro 60</t>
  </si>
  <si>
    <t>777</t>
  </si>
  <si>
    <t>713463211IM</t>
  </si>
  <si>
    <t>montáž izolace pouzdry - potrub ís přelepením do</t>
  </si>
  <si>
    <t>778</t>
  </si>
  <si>
    <t>713463212IM</t>
  </si>
  <si>
    <t>779</t>
  </si>
  <si>
    <t>713463215IM</t>
  </si>
  <si>
    <t>780</t>
  </si>
  <si>
    <t>713463216IM</t>
  </si>
  <si>
    <t>787</t>
  </si>
  <si>
    <t>998713202IM</t>
  </si>
  <si>
    <t>přesun hmot v objektech výšky 6 - 12 m</t>
  </si>
  <si>
    <t>795</t>
  </si>
  <si>
    <t>283141004IM</t>
  </si>
  <si>
    <t>&gt;&gt; izolace výměníku kompaktní</t>
  </si>
  <si>
    <t>794</t>
  </si>
  <si>
    <t>4843233161IM</t>
  </si>
  <si>
    <t>&gt;&gt; výměník tepla deskový S 75/60°C 200 kW</t>
  </si>
  <si>
    <t>796</t>
  </si>
  <si>
    <t>4843233162IM</t>
  </si>
  <si>
    <t>&gt;&gt; nožky pod výměník</t>
  </si>
  <si>
    <t>797</t>
  </si>
  <si>
    <t>4843233163IM</t>
  </si>
  <si>
    <t>&gt;&gt; protišroubení přivařovací</t>
  </si>
  <si>
    <t>789</t>
  </si>
  <si>
    <t>732111128IM</t>
  </si>
  <si>
    <t>těleso rozdělovače/sběrače délka 1 m</t>
  </si>
  <si>
    <t>788</t>
  </si>
  <si>
    <t>732111228IM</t>
  </si>
  <si>
    <t>příplatek za 0,5 m rozdělovače/sběrače</t>
  </si>
  <si>
    <t>790</t>
  </si>
  <si>
    <t>732111312IM</t>
  </si>
  <si>
    <t>trubkové hrdlo bez přírub</t>
  </si>
  <si>
    <t>791</t>
  </si>
  <si>
    <t>732111314IM</t>
  </si>
  <si>
    <t>792</t>
  </si>
  <si>
    <t>732111315IM</t>
  </si>
  <si>
    <t>793</t>
  </si>
  <si>
    <t>732229411IM</t>
  </si>
  <si>
    <t>montáž deskového výměníku tepla</t>
  </si>
  <si>
    <t>798</t>
  </si>
  <si>
    <t>732331621IM</t>
  </si>
  <si>
    <t>expanzomat PN 6</t>
  </si>
  <si>
    <t>799</t>
  </si>
  <si>
    <t>732421404IM</t>
  </si>
  <si>
    <t>čerpadla oběhová elektronicky řízená YONOS PICO 15/1-6</t>
  </si>
  <si>
    <t>800</t>
  </si>
  <si>
    <t>732421411IM</t>
  </si>
  <si>
    <t>čerpadla oběhová elektronicky řízená YONOS PICO 25/1-8</t>
  </si>
  <si>
    <t>801</t>
  </si>
  <si>
    <t>732421414IM</t>
  </si>
  <si>
    <t>čerpadla oběhová elektronicky řízená YONOS PICO 30/1-8</t>
  </si>
  <si>
    <t>802</t>
  </si>
  <si>
    <t>732422203IM</t>
  </si>
  <si>
    <t>čerpadla oběhová elektronicky řízená YONOS MAXO 30/0,5-7</t>
  </si>
  <si>
    <t>803</t>
  </si>
  <si>
    <t>998732202IM</t>
  </si>
  <si>
    <t>804</t>
  </si>
  <si>
    <t>733111113IM</t>
  </si>
  <si>
    <t>potrubí z trubek závitovýchve strojovnách</t>
  </si>
  <si>
    <t>805</t>
  </si>
  <si>
    <t>733111115IM</t>
  </si>
  <si>
    <t>806</t>
  </si>
  <si>
    <t>733111116IM</t>
  </si>
  <si>
    <t>807</t>
  </si>
  <si>
    <t>733121219IM</t>
  </si>
  <si>
    <t>potrubí z trubek hladkých P235GHA  60,3x2,9 ve strojovnách 4,1</t>
  </si>
  <si>
    <t>808</t>
  </si>
  <si>
    <t>733121225IM</t>
  </si>
  <si>
    <t>potrubí z trubek hladkých P235GHA  88,9x3,6 ve strojovnách 7,6</t>
  </si>
  <si>
    <t>809</t>
  </si>
  <si>
    <t>733123110IM</t>
  </si>
  <si>
    <t>přípojky</t>
  </si>
  <si>
    <t>810</t>
  </si>
  <si>
    <t>733123114IM</t>
  </si>
  <si>
    <t>811</t>
  </si>
  <si>
    <t>733123115IM</t>
  </si>
  <si>
    <t>812</t>
  </si>
  <si>
    <t>733123118IM</t>
  </si>
  <si>
    <t>813</t>
  </si>
  <si>
    <t>733190107IM</t>
  </si>
  <si>
    <t>zkouška těsnosti do</t>
  </si>
  <si>
    <t>814</t>
  </si>
  <si>
    <t>733190219IM</t>
  </si>
  <si>
    <t>815</t>
  </si>
  <si>
    <t>733190232IM</t>
  </si>
  <si>
    <t>816</t>
  </si>
  <si>
    <t>998733202IM</t>
  </si>
  <si>
    <t>851</t>
  </si>
  <si>
    <t>230050031IM</t>
  </si>
  <si>
    <t>výroba a montáž doplňkových konstrukcí z profilových materiálů</t>
  </si>
  <si>
    <t>KG</t>
  </si>
  <si>
    <t>823</t>
  </si>
  <si>
    <t>4848805501IM</t>
  </si>
  <si>
    <t>&gt;&gt; ventil trojcestný regulačnípohon 24V řízení 0-10V 1/2#39;amp;quot;</t>
  </si>
  <si>
    <t>824</t>
  </si>
  <si>
    <t>4848805502IM</t>
  </si>
  <si>
    <t>&gt;&gt; ventil trojcestný regulačnípohon 24V řízení 0-10V 3/4#39;amp;quot;</t>
  </si>
  <si>
    <t>845</t>
  </si>
  <si>
    <t>4848805503IM</t>
  </si>
  <si>
    <t>&gt;&gt; měřič tepla dodá Teplárna Liberec</t>
  </si>
  <si>
    <t>847</t>
  </si>
  <si>
    <t>4848805504IM</t>
  </si>
  <si>
    <t>&gt;&gt; vodoměr s impulsním výstupem vč. Šroubení qp= 1,5 m3/h 1/2#39;amp;quot;</t>
  </si>
  <si>
    <t>849</t>
  </si>
  <si>
    <t>4848805505IM</t>
  </si>
  <si>
    <t>&gt;&gt; ventil solenoidový kv= 1,6 1/2#39;amp;quot;</t>
  </si>
  <si>
    <t>817</t>
  </si>
  <si>
    <t>734111835IM</t>
  </si>
  <si>
    <t>ventily regulačnís elektropohonem PN 40</t>
  </si>
  <si>
    <t>818</t>
  </si>
  <si>
    <t>734121614IM</t>
  </si>
  <si>
    <t>ventil zpětný PN 16</t>
  </si>
  <si>
    <t>819</t>
  </si>
  <si>
    <t>734135614IM</t>
  </si>
  <si>
    <t>filtr přírubový PN 16</t>
  </si>
  <si>
    <t>820</t>
  </si>
  <si>
    <t>734193216IM</t>
  </si>
  <si>
    <t>klapka mezipřírubová uzavíracídisk nerez PN 16</t>
  </si>
  <si>
    <t>821</t>
  </si>
  <si>
    <t>734209113IM</t>
  </si>
  <si>
    <t>montáž armatur závitových 3 závity 1/2#39;amp;quot;</t>
  </si>
  <si>
    <t>848</t>
  </si>
  <si>
    <t>A1</t>
  </si>
  <si>
    <t>montáž solenoidového ventilu závitový 1/2#39;amp;quot;</t>
  </si>
  <si>
    <t>846</t>
  </si>
  <si>
    <t>A2</t>
  </si>
  <si>
    <t>montáž vodoměruzávitový 1/2#39;amp;quot;</t>
  </si>
  <si>
    <t>822</t>
  </si>
  <si>
    <t>734209114IM</t>
  </si>
  <si>
    <t>montáž armatur závitových 3 závity 3/4#39;amp;quot;</t>
  </si>
  <si>
    <t>825</t>
  </si>
  <si>
    <t>734245421IM</t>
  </si>
  <si>
    <t>klapka zpětná Giacomini N51/2#39;amp;quot;</t>
  </si>
  <si>
    <t>826</t>
  </si>
  <si>
    <t>734245422IM</t>
  </si>
  <si>
    <t>klapka zpětná Giacomini N53/4#39;amp;quot;</t>
  </si>
  <si>
    <t>827</t>
  </si>
  <si>
    <t>734245423IM</t>
  </si>
  <si>
    <t>klapka zpětná Giacomini N51#39;amp;quot;</t>
  </si>
  <si>
    <t>828</t>
  </si>
  <si>
    <t>734251212IM</t>
  </si>
  <si>
    <t>ventil pojistný závitový 3/4#39;amp;quot;</t>
  </si>
  <si>
    <t>829</t>
  </si>
  <si>
    <t>734291242IM</t>
  </si>
  <si>
    <t>filtr závitový 1/2#39;amp;quot;</t>
  </si>
  <si>
    <t>830</t>
  </si>
  <si>
    <t>734291243IM</t>
  </si>
  <si>
    <t>filtr závitový 3/4#39;amp;quot;</t>
  </si>
  <si>
    <t>831</t>
  </si>
  <si>
    <t>734291244IM</t>
  </si>
  <si>
    <t>filtr závitový 1#39;amp;quot;</t>
  </si>
  <si>
    <t>832</t>
  </si>
  <si>
    <t>734291245IM</t>
  </si>
  <si>
    <t>filtr závitový 5/4#39;amp;quot;</t>
  </si>
  <si>
    <t>833</t>
  </si>
  <si>
    <t>734292772IM</t>
  </si>
  <si>
    <t>kulový kohout Giacomini R910 1/2#39;amp;quot;</t>
  </si>
  <si>
    <t>834</t>
  </si>
  <si>
    <t>734292773IM</t>
  </si>
  <si>
    <t>kulový kohout Giacomini R910 3/4#39;amp;quot;</t>
  </si>
  <si>
    <t>835</t>
  </si>
  <si>
    <t>734292774IM</t>
  </si>
  <si>
    <t>kulový kohout Giacomini R910 1#39;amp;quot;</t>
  </si>
  <si>
    <t>836</t>
  </si>
  <si>
    <t>734292775IM</t>
  </si>
  <si>
    <t>kulový kohout Giacomini R910 5/4#39;amp;quot;</t>
  </si>
  <si>
    <t>837</t>
  </si>
  <si>
    <t>734295321IM</t>
  </si>
  <si>
    <t>kulový kohout 1/2#39;amp;quot;</t>
  </si>
  <si>
    <t>838</t>
  </si>
  <si>
    <t>734314114IM</t>
  </si>
  <si>
    <t>kohout kulový</t>
  </si>
  <si>
    <t>839</t>
  </si>
  <si>
    <t>734314118IM</t>
  </si>
  <si>
    <t>840</t>
  </si>
  <si>
    <t>734411127IM</t>
  </si>
  <si>
    <t>teploměr s jímkou 100 mm</t>
  </si>
  <si>
    <t>844</t>
  </si>
  <si>
    <t>734419134IM</t>
  </si>
  <si>
    <t>montáž kompaktního měřiče teplazávitový 5/4#39;amp;quot;</t>
  </si>
  <si>
    <t>841</t>
  </si>
  <si>
    <t>734421150IM</t>
  </si>
  <si>
    <t>tlakoměr deformační</t>
  </si>
  <si>
    <t>842</t>
  </si>
  <si>
    <t>734424102IM</t>
  </si>
  <si>
    <t>kondenzační smyčka</t>
  </si>
  <si>
    <t>850</t>
  </si>
  <si>
    <t>734429101IM</t>
  </si>
  <si>
    <t>montáž tlakoměrové sestavy</t>
  </si>
  <si>
    <t>843</t>
  </si>
  <si>
    <t>734494121IM</t>
  </si>
  <si>
    <t>návarek se závitem</t>
  </si>
  <si>
    <t>852</t>
  </si>
  <si>
    <t>998734202IM</t>
  </si>
  <si>
    <t>853</t>
  </si>
  <si>
    <t>783222100IM</t>
  </si>
  <si>
    <t>nátěr konstrukcí syntetický dvojnásobný</t>
  </si>
  <si>
    <t>854</t>
  </si>
  <si>
    <t>783226100IM</t>
  </si>
  <si>
    <t>nátěr konstrukcí syntetický základní</t>
  </si>
  <si>
    <t>855</t>
  </si>
  <si>
    <t>783425421IM</t>
  </si>
  <si>
    <t>nátěr potrubí syntetický anti+zákl+email</t>
  </si>
  <si>
    <t>856</t>
  </si>
  <si>
    <t>783425521IM</t>
  </si>
  <si>
    <t>857</t>
  </si>
  <si>
    <t>970051250R00</t>
  </si>
  <si>
    <t>Vrtání jádrové do ŽB do D 250 mm</t>
  </si>
  <si>
    <t>0,8   prostup pro CZT 65/160</t>
  </si>
  <si>
    <t>858</t>
  </si>
  <si>
    <t>970051300R00</t>
  </si>
  <si>
    <t>Vrtání jádrové do ŽB do D 300 mm</t>
  </si>
  <si>
    <t>0,8   prostup pro CZT 100/225</t>
  </si>
  <si>
    <t>T_TP</t>
  </si>
  <si>
    <t>Technologie - Teplovodní přípojka bez zemních prac</t>
  </si>
  <si>
    <t xml:space="preserve">  T_TP</t>
  </si>
  <si>
    <t>Rozvod potrubí</t>
  </si>
  <si>
    <t>859</t>
  </si>
  <si>
    <t>767996802R00IM</t>
  </si>
  <si>
    <t>Demontáž/odříznutí koncového víčka PU izolace, odstranění PU pěny, začištění okraje ochr. PE trubky</t>
  </si>
  <si>
    <t>860</t>
  </si>
  <si>
    <t>Demontáž/odříznutí ocel. trubky zkratu DN 20 vč. armatury zkratu a izolace</t>
  </si>
  <si>
    <t>861</t>
  </si>
  <si>
    <t>Demontáž/odříznutí zaslepovacího dna DN 100</t>
  </si>
  <si>
    <t>862</t>
  </si>
  <si>
    <t>979100012RAEIM</t>
  </si>
  <si>
    <t>Odvoz suti a vyb.hmot do 10 km, vnitrost. 25 m, do Kovošrotu</t>
  </si>
  <si>
    <t>Armatury</t>
  </si>
  <si>
    <t>865</t>
  </si>
  <si>
    <t>998734101R00IM</t>
  </si>
  <si>
    <t>Přesun hmot pro armatury, výšky do 6 m</t>
  </si>
  <si>
    <t>863</t>
  </si>
  <si>
    <t>KK6525IM</t>
  </si>
  <si>
    <t>Kulový kohout přivařovací DN65, PN25, ocel, plný průtok</t>
  </si>
  <si>
    <t>864</t>
  </si>
  <si>
    <t>VYPY20IM</t>
  </si>
  <si>
    <t>Vypouštěcí  souprava Y - DN20, (3xKK20/25 (navařovací) - trubka DN20 do 2m)</t>
  </si>
  <si>
    <t>889</t>
  </si>
  <si>
    <t>147100R18IM</t>
  </si>
  <si>
    <t>Výstražná fólie</t>
  </si>
  <si>
    <t>890</t>
  </si>
  <si>
    <t>147100R19IM</t>
  </si>
  <si>
    <t>Dilatační polštáře</t>
  </si>
  <si>
    <t>894</t>
  </si>
  <si>
    <t>147100R2IM</t>
  </si>
  <si>
    <t>Alarmsystém  vstupních krabic spojek</t>
  </si>
  <si>
    <t>895</t>
  </si>
  <si>
    <t>147100R3IM</t>
  </si>
  <si>
    <t>Reflektometrické zaměření včetně vyhotovení, protokolu</t>
  </si>
  <si>
    <t>892</t>
  </si>
  <si>
    <t>komunikační kabel TCEPKPFLE 1x4x0,8  + KOPOFLEX 40</t>
  </si>
  <si>
    <t>893</t>
  </si>
  <si>
    <t>Alarmsystém spojek , (propojení vodičů)</t>
  </si>
  <si>
    <t>881</t>
  </si>
  <si>
    <t>230013081R00IM</t>
  </si>
  <si>
    <t>Mont.předizol. potr.DN 100 mm,D 225 mm,spoj po 6 m</t>
  </si>
  <si>
    <t>880</t>
  </si>
  <si>
    <t>230013362R00IM</t>
  </si>
  <si>
    <t>Mont.předizol. potr.DN 65 mm,D 160 mm,spoj po 12 m</t>
  </si>
  <si>
    <t>879</t>
  </si>
  <si>
    <t>230013461R01IM</t>
  </si>
  <si>
    <t>Předehřev, předpětí potrubí</t>
  </si>
  <si>
    <t>882</t>
  </si>
  <si>
    <t>230014063R00IM</t>
  </si>
  <si>
    <t>Spojka předizolovaného potrubí DN 65/D160 mm, montáž</t>
  </si>
  <si>
    <t>883</t>
  </si>
  <si>
    <t>230014082R00IM</t>
  </si>
  <si>
    <t>Spojka předizolovaného potrubí DN 100/D225 mm, montáž</t>
  </si>
  <si>
    <t>886</t>
  </si>
  <si>
    <t>230170005R00IM</t>
  </si>
  <si>
    <t>Příprava pro zkoušku těsnosti</t>
  </si>
  <si>
    <t>884</t>
  </si>
  <si>
    <t>230170006R22IM</t>
  </si>
  <si>
    <t>Zkoušky RTG DN80-125</t>
  </si>
  <si>
    <t>885</t>
  </si>
  <si>
    <t>230170006R24IM</t>
  </si>
  <si>
    <t>Zkoušky RTG DN65</t>
  </si>
  <si>
    <t>887</t>
  </si>
  <si>
    <t>230170014R00IM</t>
  </si>
  <si>
    <t>Zkouška těsnosti potrubí</t>
  </si>
  <si>
    <t>888</t>
  </si>
  <si>
    <t>230230006R00IM</t>
  </si>
  <si>
    <t>Tlaková zkouška vodou,</t>
  </si>
  <si>
    <t>891</t>
  </si>
  <si>
    <t>Dno100IM</t>
  </si>
  <si>
    <t>Dno klenuté DN100, PN40, ČSN 131825</t>
  </si>
  <si>
    <t>875</t>
  </si>
  <si>
    <t>DTSS100225IM</t>
  </si>
  <si>
    <t>Dvojitě těsněný smrštitelný spoj, DN100/225</t>
  </si>
  <si>
    <t>874</t>
  </si>
  <si>
    <t>DTSS65160IM</t>
  </si>
  <si>
    <t>Dvojitě těsněný smrštitelný spoj, DN65/160</t>
  </si>
  <si>
    <t>878</t>
  </si>
  <si>
    <t>konc225IM</t>
  </si>
  <si>
    <t>Smrštovací víčko, 100/225</t>
  </si>
  <si>
    <t>870</t>
  </si>
  <si>
    <t>OH90100225IM</t>
  </si>
  <si>
    <t>Ohyb předizol. 90° - 1x1m, PN25, DN100/225</t>
  </si>
  <si>
    <t>871</t>
  </si>
  <si>
    <t>Ohyb předizol. 90° - 1,5x1m, PN25, DN100/225</t>
  </si>
  <si>
    <t>868</t>
  </si>
  <si>
    <t>OH9065160IM</t>
  </si>
  <si>
    <t>Ohyb předizol. 90° - 1x1m, PN25, DN65/160</t>
  </si>
  <si>
    <t>869</t>
  </si>
  <si>
    <t>Ohyb předizol. 90° - 2x1m, PN25, DN65/160</t>
  </si>
  <si>
    <t>872</t>
  </si>
  <si>
    <t>OPARII100100IM</t>
  </si>
  <si>
    <t>Odbočka paralelní, DN100/225-DN100/225</t>
  </si>
  <si>
    <t>873</t>
  </si>
  <si>
    <t>RII10065IM</t>
  </si>
  <si>
    <t>Redukce 100/225-100/225, včetně redukční spojky komplet</t>
  </si>
  <si>
    <t>877</t>
  </si>
  <si>
    <t>SM65160IM</t>
  </si>
  <si>
    <t>Smrštovací víčko, 65/160</t>
  </si>
  <si>
    <t>876</t>
  </si>
  <si>
    <t>TK160IM</t>
  </si>
  <si>
    <t>Těsnící kruh 160</t>
  </si>
  <si>
    <t>867</t>
  </si>
  <si>
    <t>TRII100225IM</t>
  </si>
  <si>
    <t>Trubka předizol. dle EN 10217-1, mat.P 235 GH, PN25, lam.min.0,025 (50°C), DN100/225</t>
  </si>
  <si>
    <t>866</t>
  </si>
  <si>
    <t>TRII65160IM</t>
  </si>
  <si>
    <t>Trubka předizol. dle EN 10217-1, mat.P 235 GH, PN25, lam.min.0,025 (50°C), DN65/160</t>
  </si>
  <si>
    <t>897</t>
  </si>
  <si>
    <t>002VN2VD</t>
  </si>
  <si>
    <t>Doprava materiálu a přesuny na staveniště</t>
  </si>
  <si>
    <t>896</t>
  </si>
  <si>
    <t>VN1IM</t>
  </si>
  <si>
    <t>Pevnostní výpočet bezkanálového potrubního systému</t>
  </si>
  <si>
    <t>Uznatelné</t>
  </si>
  <si>
    <t>vedlejší náklady</t>
  </si>
  <si>
    <t>1STAT</t>
  </si>
  <si>
    <t>Konstrukční úpravy dle statiky</t>
  </si>
  <si>
    <t xml:space="preserve">  1STAT</t>
  </si>
  <si>
    <t>Konstrukce tesařské</t>
  </si>
  <si>
    <t>630900010RA0</t>
  </si>
  <si>
    <t>Vybourání stávající dřevěné podlahy a násypu</t>
  </si>
  <si>
    <t>421,845   3.np 
6,74*5,56   2.09 1-2.np</t>
  </si>
  <si>
    <t>Odstranění podlah z prken do 32 mm s polštáři a odstranění násypů pod podlahy tloušťky 20 cm, vnitrostaveništní přesun, svislé přemístění do výše jednoho podlaží a odvoz na skládku do 10 km. V položce není kalkulován poplatek za skládku pro vybouranou suť. Tyto náklady se oceňují individuálně podle místních podmínek. Orientační hmotnost vybouraných konstrukcí je 0,298 t/m2 konstrukce.</t>
  </si>
  <si>
    <t>Bourání konstrukcí</t>
  </si>
  <si>
    <t>962032231R00</t>
  </si>
  <si>
    <t>Bourání zdiva z cihel pálených na MVC</t>
  </si>
  <si>
    <t>M3</t>
  </si>
  <si>
    <t>(4,9*3,79-1,6)*(0,45+0,30*2)   m.č. 1.07 7-1.np a 8-1.np</t>
  </si>
  <si>
    <t>V položce není kalkulována manipulace se sutí, která se oceňuje samostatně položkami souboru 979.</t>
  </si>
  <si>
    <t>967031741L00</t>
  </si>
  <si>
    <t>Přisekání plošné zdiva cihelného na MVC tl. 5 cm, odsekání vadných cihel</t>
  </si>
  <si>
    <t>1399,2*0,1   obvodové zahradní zdi, odhad - 10%</t>
  </si>
  <si>
    <t>Prorážení otvorů a ostatní bourací práce</t>
  </si>
  <si>
    <t>972033691R00</t>
  </si>
  <si>
    <t>Vybourání otvorů cihel .klenba pl. 4 m2, nad 30 cm</t>
  </si>
  <si>
    <t>2,3*2,2*0,54   m.č. 0.03 4-1np</t>
  </si>
  <si>
    <t>974031666R00</t>
  </si>
  <si>
    <t>Vysekání rýh zeď cihelná vtah. nosníků 15 x 25 cm</t>
  </si>
  <si>
    <t>1,4*4*3</t>
  </si>
  <si>
    <t>Položka platí pro zdivo na jakoukoliv maltu vápennou nebo vápenocementovou, V položce není kalkulována manipulace se sutí, která se oceňuje samostatně položkami souboru 979.</t>
  </si>
  <si>
    <t>978015291R00</t>
  </si>
  <si>
    <t>Otlučení omítek vnějších MVC v složit.1-4 do 100 %</t>
  </si>
  <si>
    <t>190,0*3,0*2   obvodová zeď- zadní zahrada, dvůr 
54,0*2,4*2   obvodová zeď- přední zahrada</t>
  </si>
  <si>
    <t>S vyškrabáním spár, s očištěním zdiva. V položce není kalkulována manipulace se sutí, která se oceňuje samostatně položkami souboru 979.</t>
  </si>
  <si>
    <t>Přesuny sutí</t>
  </si>
  <si>
    <t>979011211R00</t>
  </si>
  <si>
    <t>Svislá doprava suti a vybour. hmot za 2.NP nošením</t>
  </si>
  <si>
    <t>Položka je určena pro dopravu suti a vybouraných hmot za prvé podlaží nad základním podlažím. Svislá doprava suti ze základního podlaží se neoceňuje. Základním podlažím je zpravidla přízemí.</t>
  </si>
  <si>
    <t>979011219R00</t>
  </si>
  <si>
    <t>Přípl.k svislé dopr.suti za každé další NP nošením</t>
  </si>
  <si>
    <t>421,845*0,298   3.NP</t>
  </si>
  <si>
    <t>979011221R00</t>
  </si>
  <si>
    <t>Svislá doprava suti a vybour. hmot za 1.PP nošením</t>
  </si>
  <si>
    <t>4,9183   1.PP</t>
  </si>
  <si>
    <t>Položka je určena pro dopravu suti a vybouraných hmot za prvé podlaží  pod základním podlažím. Svislá doprava suti ze základního podlaží se neoceňuje. Základním podlažím je zpravidla přízemí.</t>
  </si>
  <si>
    <t>979082113R00</t>
  </si>
  <si>
    <t>Vodorovná doprava suti po suchu do 1000 m</t>
  </si>
  <si>
    <t>979082119R00</t>
  </si>
  <si>
    <t>Příplatek k přesunu suti za každých dalších 1000 m</t>
  </si>
  <si>
    <t>270,4585*9</t>
  </si>
  <si>
    <t>979087312R00</t>
  </si>
  <si>
    <t>Vodorovné přemístění vyb. hmot nošením do 10 m</t>
  </si>
  <si>
    <t>979087392R00</t>
  </si>
  <si>
    <t>Příplatek za nošení vyb. hmot každých dalších 10 m</t>
  </si>
  <si>
    <t>270,4585*5</t>
  </si>
  <si>
    <t>979091195R00</t>
  </si>
  <si>
    <t>Příplatek za vodorovné přemíst. hmot při rekonst.</t>
  </si>
  <si>
    <t>979990188L00</t>
  </si>
  <si>
    <t>Poplatek za skládku suti - rekonstrukce a opravy</t>
  </si>
  <si>
    <t>5KOM</t>
  </si>
  <si>
    <t>Oprava a obnovení komunikací</t>
  </si>
  <si>
    <t xml:space="preserve">  5KOM</t>
  </si>
  <si>
    <t>Odkopávky a prokopávky</t>
  </si>
  <si>
    <t>121101100Rm2</t>
  </si>
  <si>
    <t>Sejmutí ornice v tl. do 0,15m, pl. do 400 m2, přemístění do 50 m</t>
  </si>
  <si>
    <t>(23,31+23,67)*0   SO-06 navrhované - u předního průčelí 
0   k řešenému objektu SO-01 : 
40,49   od požárního schodiště do zahrady 
(14,39+11,66+22,97+14,39)*0   rozšíření mlatové cesty v přední zahradě 
147,26*0   obnova historických mlatových cest</t>
  </si>
  <si>
    <t>V položce je obsaženo i uložení na dočasnou skládku v příslušné vzdálenosti, pokud na 1 m2 skládky nepřipadá více jak 2 m3 ornice. V opačném případě se uložení musí dokalkulovat.</t>
  </si>
  <si>
    <t>122301102R00</t>
  </si>
  <si>
    <t>Odkopávky nezapažené v hor. 4 do 1000 m3</t>
  </si>
  <si>
    <t>40,49*0,4   od požárního schodiště do zahrady 
(14,39+11,66+22,97+14,39)*0,4*0   rozšíření mlatové cesty v přední zahradě 
147,26*0,4*0   obnova historických mlatových cest</t>
  </si>
  <si>
    <t>122301109R00</t>
  </si>
  <si>
    <t>Příplatek za lepivost - odkopávky v hor. 4</t>
  </si>
  <si>
    <t>Do měrných jednotek se udává poměrné množství zeminy, které ulpí v nářadí a o které je snížen celkový výkon stroje.</t>
  </si>
  <si>
    <t>Přemístění výkopku</t>
  </si>
  <si>
    <t>162701105R00</t>
  </si>
  <si>
    <t>Vodorovné přemístění výkopku z hor.1-4 do 10000 m</t>
  </si>
  <si>
    <t>40,49*0,15*1,3   ornice 
16,196*1,3   odkop</t>
  </si>
  <si>
    <t>162701109R00</t>
  </si>
  <si>
    <t>Příplatek k vod. přemístění hor.1-4 za další 1 km</t>
  </si>
  <si>
    <t>Příplatek k ceně se používá za každý další i započatý 1 km nad 10 km.</t>
  </si>
  <si>
    <t>167101102R00</t>
  </si>
  <si>
    <t>Nakládání výkopku z hor.1-4 v množství nad 100 m3</t>
  </si>
  <si>
    <t>Konstrukce ze zemin</t>
  </si>
  <si>
    <t>171201201R00</t>
  </si>
  <si>
    <t>Uložení sypaniny na skl.-sypanina na výšku přes 2m</t>
  </si>
  <si>
    <t>Položka se nepoužívá pro prosté vysypání zeminy na skládku. To je zahrnuto v ceně odvozu. Položka neobsahuje náklady na získání skládek ani na poplatky za skládku.</t>
  </si>
  <si>
    <t>Povrchové úpravy terénu</t>
  </si>
  <si>
    <t>181101102R00</t>
  </si>
  <si>
    <t>Úprava pláně v zářezech v hor. 1-4, se zhutněním</t>
  </si>
  <si>
    <t>Položky jsou shodné i pro úpravu pláně v násypech.</t>
  </si>
  <si>
    <t>Hloubení pro podzemní stěny, ražení a hloubení důlní</t>
  </si>
  <si>
    <t>199000005R00</t>
  </si>
  <si>
    <t>Poplatek za skládku zeminy 1- 4</t>
  </si>
  <si>
    <t>28,95035*1,6</t>
  </si>
  <si>
    <t>Zpevňování hornin a konstrukcí</t>
  </si>
  <si>
    <t>289970111R00</t>
  </si>
  <si>
    <t>Vrstva geotextilie Geofiltex 300g/m2</t>
  </si>
  <si>
    <t>40,49*2</t>
  </si>
  <si>
    <t>Podkladní vrstvy komunikací, letišť a ploch</t>
  </si>
  <si>
    <t>564731111R00</t>
  </si>
  <si>
    <t>Podklad z kameniva drceného vel.32-63 mm,tl. 10 cm</t>
  </si>
  <si>
    <t>564932112R00</t>
  </si>
  <si>
    <t>Podklad z mechanicky zpevněného kameniva tl. 11 cm</t>
  </si>
  <si>
    <t>Podklad z mechanicky zpevněného kameniva frakce 0-32 mm.</t>
  </si>
  <si>
    <t>Kryty pozemních komunikací, letišť a ploch z kameniva nebo živičné</t>
  </si>
  <si>
    <t>571950040L00</t>
  </si>
  <si>
    <t>Kryt cest - mlat - upravená lomová výsivka 0/4 včetně dodání</t>
  </si>
  <si>
    <t>596100052LA1</t>
  </si>
  <si>
    <t>Oprava komunikací - chodník z dlažby</t>
  </si>
  <si>
    <t>55*5   Úprava komunikací pro pěší před palácem, vhodná pro vozíčkáře</t>
  </si>
  <si>
    <t>Skladba: podklad ze štěrkopísku  15 cm lože  5 cm dlažba žulová  2 cm celkem  22 cm  Včetně zemních prací.</t>
  </si>
  <si>
    <t>Doplňující konstrukce a práce na pozemních komunikacích a zpevněných plochách</t>
  </si>
  <si>
    <t>28324425m1</t>
  </si>
  <si>
    <t>Obrubník zapuštěný plastový</t>
  </si>
  <si>
    <t>52   13 kusů po 4,0 bm</t>
  </si>
  <si>
    <t>Obrubník  4,0 m, černý  Materiál: plast. Váha: 2,6 kg/kus 0,65 kg/m Tloušťka: 3 mm Obrubník je určen k oddělení různých povrchů na zahradě, k ohraničení stromů a keřů v trávníku, k vytvoření obruby zahradního chodníku apod. Plastový zahradní obrubník vytváří pevnou, téměř neznatelnou hranu.</t>
  </si>
  <si>
    <t>916581112R00</t>
  </si>
  <si>
    <t>Osazení plast. zahradního obrubníku zapuštěného</t>
  </si>
  <si>
    <t>40,49/1,6*2   od požárního schodiště do zahrady 
(14,39+11,66+22,97+14,39)/1,0*2/2*0   rozšíření mlatové cesty v přední zahradě - 1 stranné 
147,26/1,6*2*0   obnova historických mlatových cest</t>
  </si>
  <si>
    <t>Položka obsahuje výkop rýhy, osazení obrubníhu, připevnění do podkladu hřeby a přihrnutí zeminy. Dodávka obrubníku se oceňuje ve specifikaci.</t>
  </si>
  <si>
    <t>H22</t>
  </si>
  <si>
    <t>Komunikace pozemní a letiště</t>
  </si>
  <si>
    <t>998222012R00</t>
  </si>
  <si>
    <t>Přesun hmot, zpevněné plochy, kryt z kameniva</t>
  </si>
  <si>
    <t>5KOMT</t>
  </si>
  <si>
    <t>Přeložení dlažby ul. U Tiskárny</t>
  </si>
  <si>
    <t xml:space="preserve">  5KOMT</t>
  </si>
  <si>
    <t>564811111RT3</t>
  </si>
  <si>
    <t>Podklad ze štěrkodrti po zhutnění tloušťky 5 cm</t>
  </si>
  <si>
    <t>štěrkodrť frakce 0-45 mm</t>
  </si>
  <si>
    <t>564861111RT3</t>
  </si>
  <si>
    <t>Podklad ze štěrkodrti po zhutnění tloušťky 20 cm</t>
  </si>
  <si>
    <t>58380130</t>
  </si>
  <si>
    <t>Kostka dlažební  10/12  tř.1 4m2 z 1t koef ztrát 1,03</t>
  </si>
  <si>
    <t>269,93/4,0*0,1   doplnění cca 10% 
;ztratné 3%; 0,2024475</t>
  </si>
  <si>
    <t>591111111R00</t>
  </si>
  <si>
    <t>Kladení dlažby velké kostky,lože z kamen.tl. 5 cm</t>
  </si>
  <si>
    <t>V položce jsou zakalkulovány i náklady na dodání hmot pro lože a na dodání téhož materiálu na výplň spár. V položce nejsou zakalkulovány náklady na dodání dlažebních kostek, které se oceňuje ve specifikaci, ztratné se doporučuje ve výši 1%.</t>
  </si>
  <si>
    <t>965022131R0S</t>
  </si>
  <si>
    <t>Rozebrání komunikace z kostek plochy nad 1 m2, přehutnění podkladu na požadovanou únosnost</t>
  </si>
  <si>
    <t>V položce není kalkulována manipulace se sutí, položka určena pro zpětmontáž dlažeb. Je kalkulován odvoz na dočasnou deponii.</t>
  </si>
  <si>
    <t>965082941R00</t>
  </si>
  <si>
    <t>Odstranění podkladních vrstev komunikace tl. nad 20 cm jakékoliv plochy</t>
  </si>
  <si>
    <t>269,93*0,25</t>
  </si>
  <si>
    <t>965200012RA0</t>
  </si>
  <si>
    <t>Bourání mazanin betonových a asfaltových</t>
  </si>
  <si>
    <t>12,0*0,2   bourání betonu před stáním kontejnerů</t>
  </si>
  <si>
    <t>V položce není kalkulován poplatek za skládku pro vybouranou suť. Tyto náklady se oceňují individuálně podle místních podmínek. Orientační hmotnost vybouraných konstrukcí je 2,200 t/m3 konstrukce.</t>
  </si>
  <si>
    <t>979071111R00</t>
  </si>
  <si>
    <t>Očištění vybour. kostek velkých s výplní kam. těž.</t>
  </si>
  <si>
    <t>998223011R00</t>
  </si>
  <si>
    <t>Přesun hmot, pozemní komunikace, kryt dlážděný</t>
  </si>
  <si>
    <t>979081111R00</t>
  </si>
  <si>
    <t>Odvoz suti a vybour. hmot na skládku do 1 km</t>
  </si>
  <si>
    <t>979081121R00</t>
  </si>
  <si>
    <t>Příplatek k odvozu za každý další 1 km</t>
  </si>
  <si>
    <t>216,36526*10</t>
  </si>
  <si>
    <t>979990001R00</t>
  </si>
  <si>
    <t>Poplatek za skládku stavební suti</t>
  </si>
  <si>
    <t>5VG</t>
  </si>
  <si>
    <t>Oprava dvora vjezd - garáž</t>
  </si>
  <si>
    <t xml:space="preserve">  5VG</t>
  </si>
  <si>
    <t>591KVDDVD</t>
  </si>
  <si>
    <t>Dřevěná špalíková dlažba 100x100 mm 100 mm přeložení</t>
  </si>
  <si>
    <t>včetně : pískové lože 80mm, hutněný štěrk 0-32 100mm, hrubé úpravy rostlého terénu</t>
  </si>
  <si>
    <t>3,4*11,5   SH4s01 krytého vjezdu</t>
  </si>
  <si>
    <t>772500099LAD</t>
  </si>
  <si>
    <t>Komunikace z kostky kamenné drobné vhodné pro vozíčkáře</t>
  </si>
  <si>
    <t>kostka tloušťky 100 mm</t>
  </si>
  <si>
    <t>25*6+15*8+10*2,5   dvora</t>
  </si>
  <si>
    <t>štěrkodrť  150 mm beton C 16/20  170 mm maltové lože  50 mm kostka  100 mm  Celkem  470 mm  Kalkulace včetně zemních prací.</t>
  </si>
  <si>
    <t>Podlahy z přírodního a konglomerovaného kamene</t>
  </si>
  <si>
    <t>772230011LA01IM</t>
  </si>
  <si>
    <t>Oprava, vyčištění, doplnění, obklad schodů z přírodního kamene</t>
  </si>
  <si>
    <t>nástupnice a podstupnice</t>
  </si>
  <si>
    <t>2,0*13   schodiště u skleníku stupně 
3,15*3   schodiště u skleníku oblouky</t>
  </si>
  <si>
    <t>772500012L01</t>
  </si>
  <si>
    <t>Dlažba z desek z přírodního kamene přeložení, oprava, doplnění</t>
  </si>
  <si>
    <t>(25*6+15*8+10*2,5)*0   dvora - změněno na přání uživatelů 
13*2,7+2,5*2,5   průjezdu</t>
  </si>
  <si>
    <t>5VGIM</t>
  </si>
  <si>
    <t>Oprava dvora - rozebrání a odvoz stávající zádlažby včetně nákladů na deponii / skládku</t>
  </si>
  <si>
    <t>5VN</t>
  </si>
  <si>
    <t>Oprava vnitřního nádvoří</t>
  </si>
  <si>
    <t xml:space="preserve">  5VN</t>
  </si>
  <si>
    <t>21,3*18,0   podklad</t>
  </si>
  <si>
    <t>21,3*18,0*0,5/4,0    
;ztratné 3%; 1,43775</t>
  </si>
  <si>
    <t>58382713L01</t>
  </si>
  <si>
    <t>Deska kamenná tl. 5 cm</t>
  </si>
  <si>
    <t>191,7    
;ztratné 3%; 5,751</t>
  </si>
  <si>
    <t>21,3*18,0*0,5</t>
  </si>
  <si>
    <t>594611111RL5</t>
  </si>
  <si>
    <t>Kladení dlažby tl. do 5 cm, pískovec / žula, bez dodání</t>
  </si>
  <si>
    <t>639570010RA0</t>
  </si>
  <si>
    <t>Okapový chodník kolem budovy z kačírku šířky 0,5 m</t>
  </si>
  <si>
    <t>(21,3+18,0)*2   vnitřní nádvoří</t>
  </si>
  <si>
    <t>Podklad z drceného kameniv tl. 150 mm, kačírek tl. 100 mm. Včetně obrubníku.</t>
  </si>
  <si>
    <t>21,3*18,0*0,25   podklad 
21,3*18,0*0,3   snížení vnitřního dvora</t>
  </si>
  <si>
    <t>965100011RAA</t>
  </si>
  <si>
    <t>Bourání podlah z kamene</t>
  </si>
  <si>
    <t>bez podkladních vrstev</t>
  </si>
  <si>
    <t>21,3*18,0*0,5   50% dlažba kamenná, 50% vymývaná</t>
  </si>
  <si>
    <t>V položce není kalkulován poplatek za skládku pro vybouranou suť. Tyto náklady se oceňují individuálně podle místních podmínek. Orientační hmotnost vybouraných konstrukcí je 0,432 t/m2 konstrukce.</t>
  </si>
  <si>
    <t>965100032RAA</t>
  </si>
  <si>
    <t>Bourání dlažeb keramických</t>
  </si>
  <si>
    <t>bez podkladních vrstev, tloušťka do 10 mm</t>
  </si>
  <si>
    <t>V položce není kalkulován poplatek za skládku pro vybouranou suť. Tyto náklady se oceňují individuálně podle místních podmínek. Orientační hmotnost vybouraných konstrukcí je 0,020 t/m2 konstrukce.</t>
  </si>
  <si>
    <t>381,8664*10</t>
  </si>
  <si>
    <t>979082111R00</t>
  </si>
  <si>
    <t>Vnitrostaveništní doprava suti do 10 m</t>
  </si>
  <si>
    <t>Včetně případného složení na staveništní deponii.</t>
  </si>
  <si>
    <t>979082121R00</t>
  </si>
  <si>
    <t>Příplatek k vnitrost. dopravě suti za dalších 5 m</t>
  </si>
  <si>
    <t>979990001P01</t>
  </si>
  <si>
    <t>96Sb</t>
  </si>
  <si>
    <t>Bourání</t>
  </si>
  <si>
    <t xml:space="preserve">  96Sb</t>
  </si>
  <si>
    <t>Hloubené vykopávky</t>
  </si>
  <si>
    <t>139601103R00</t>
  </si>
  <si>
    <t>Ruční výkop jam, rýh a šachet v hornině tř. 4</t>
  </si>
  <si>
    <t>4,5*12,0*1,516+5,35*12,0*0,083   skleník</t>
  </si>
  <si>
    <t>139711101R00</t>
  </si>
  <si>
    <t>Vykopávka v uzavřených prostorách v hor.1-4</t>
  </si>
  <si>
    <t>104,94*0,286   SH1b01 1.np pravé křídlo 
10,88*0,2   SH1b03 1.np 1.38 
70,87*0,195   SH1b04 1.np</t>
  </si>
  <si>
    <t>139811101R00</t>
  </si>
  <si>
    <t>Vykopávka v uzavřených prostorách v hor.5-7</t>
  </si>
  <si>
    <t>6,31*(-3,14+4,08)   1.pp 0.03 vč části původních základů</t>
  </si>
  <si>
    <t>162201201R00</t>
  </si>
  <si>
    <t>Vodorovné přemíst. výkopku nošením hor.1-4, do 10m</t>
  </si>
  <si>
    <t>762088113R00</t>
  </si>
  <si>
    <t>Zakrývání provizorní plachtou 12x15m,vč.odstranění</t>
  </si>
  <si>
    <t>2   JZ po demontáži střešního bednění</t>
  </si>
  <si>
    <t>762088116R00</t>
  </si>
  <si>
    <t>Zakrývání provizorní plachtou 15x20m,vč.odstranění</t>
  </si>
  <si>
    <t>4   SZ+SV po demontáži střešního bednění 
1   altán 
1   garáž</t>
  </si>
  <si>
    <t>762111811R00</t>
  </si>
  <si>
    <t>Demontáž stěn z hranolků, fošen nebo latí</t>
  </si>
  <si>
    <t>2,3*(2,14+1,33)   1.pp 
2,5*(1,9*2+5,2)   3.09</t>
  </si>
  <si>
    <t>762112811R00</t>
  </si>
  <si>
    <t>Demontáž stěn z polohraněného řeziva</t>
  </si>
  <si>
    <t>2,65*(7,7+7,0)-0,9*2,23   3.22/3.34a</t>
  </si>
  <si>
    <t>762131811R00</t>
  </si>
  <si>
    <t>Demontáž bednění stěn z hrubých prken, latí</t>
  </si>
  <si>
    <t>2,5*(1,9*2+5,2)*2   3.09</t>
  </si>
  <si>
    <t>762134811R00</t>
  </si>
  <si>
    <t>Demontáž bednění stěn z fošen</t>
  </si>
  <si>
    <t>(2,65*(7,7+7,0)-0,9*2,23)*2   3.32/3.34a</t>
  </si>
  <si>
    <t>762341811R00</t>
  </si>
  <si>
    <t>Demontáž bednění střech rovných z prken hrubých</t>
  </si>
  <si>
    <t>1760,4638   včetně altánu</t>
  </si>
  <si>
    <t>Demontáž bednění střech rovných, obloukových, o sklonu do 60 stupňů včetně všech nadstřešních konstrukcí.</t>
  </si>
  <si>
    <t>762841811R00</t>
  </si>
  <si>
    <t>Demontáž podbíjení obkladů stropů bez omítky</t>
  </si>
  <si>
    <t>690,86   SH2b01 
35,12   SH2b03 
36,12   SH2b04 
709,70   SI.09+SI.11</t>
  </si>
  <si>
    <t>762841816L02</t>
  </si>
  <si>
    <t>Demontáž dřevěného roštu stropů 1 vrstva tl. do 50mm</t>
  </si>
  <si>
    <t>36,12*2   SH2b04 tl. 0,100 m</t>
  </si>
  <si>
    <t>Konstrukce truhlářské</t>
  </si>
  <si>
    <t>766421825L01</t>
  </si>
  <si>
    <t>Opatrná demontáž obložení stropů kazetového pro případnou zpětmontáž, repasi, vzorkování</t>
  </si>
  <si>
    <t>36,12   SH2b04</t>
  </si>
  <si>
    <t>Zasklívání</t>
  </si>
  <si>
    <t>787800811L50VD</t>
  </si>
  <si>
    <t>Opatrná demontáž skla podhledu - 1 vrstva</t>
  </si>
  <si>
    <t>35,28*2   SH2b06 tl. 0,050 m</t>
  </si>
  <si>
    <t>Hodinové zúčtovací sazby (HZS)</t>
  </si>
  <si>
    <t>709,70   SI.09+SI.11</t>
  </si>
  <si>
    <t>909R00IM</t>
  </si>
  <si>
    <t>Hzs-nezmeritelne stavebni prace</t>
  </si>
  <si>
    <t>962031113R00</t>
  </si>
  <si>
    <t>Bourání příček z cihel pálených plných tl. 65 mm</t>
  </si>
  <si>
    <t>3,6*(2,8+6,7+2,75)   1.27+1.55 
2,5*(1,9*2+5,2)*0   3.09</t>
  </si>
  <si>
    <t>962031116R00IM</t>
  </si>
  <si>
    <t>Bourání příček z cihel pálených plných tl. 140 mm</t>
  </si>
  <si>
    <t>2,38*(1,2+0,92+1,53+0,89+1,85+2,338)-0,65*1,94*(3+2)+2,1*(1,1+0,85+1,1+0,85)   1.pp 
4,249*2,97-0,79*2,15   1.36 
1,07*2,25   1.39 
4.04*3,9   1.41 
3,79*(4,42*2+1,2*2+5,15+1,0*2+2,2)-1,2-1,6*2   1.08+1.07 
3,51*3,8-1,6   1.14a 
3,6*(3,5+7,1+3,07+3,6+5,4+3,8+4,7+6,6*2+4,8+5,0+2,9+0,8   JZ křídlo 1.np 
2,9*(1,55*2+1,4+3,4+1,5)-1,2-1,6-2,2   2.30+2.31 
3,8*2,0+3,8*(0,8+0,6*2+1,65*3)   2.np 
1,65*1,5*2-1,8-1,4+2,5*(1,85+4,5)+1,2*1,92-1,8   3.np</t>
  </si>
  <si>
    <t>3,79*(0,3*0,4+0,6*0,3+0,8*0,3)+0,85*1,4*0,25*2+0,5*0,3*1,4+1,0*0,2*3,6+0,9*0,5*3,8   1.np 
0,35*(2,6*4,8-0,9*1,0)+0,51*0,8*2,05+0,3*(0,2*2,05+1,0*2,8*4)+0,25*(2,65*6,1-0,85*1,6)+0,41*2,5*2,02   3.np 
0,3*0,7*1,2   3.36</t>
  </si>
  <si>
    <t>964059111L01</t>
  </si>
  <si>
    <t>Bourání samostatných trámů ŽB průřezu nad 0,36 m2</t>
  </si>
  <si>
    <t>(6,4*4,9-5,4*3,9)*0,15   SH2b05 nad 3.08 
3,80*0,15   SH2b05 2.39</t>
  </si>
  <si>
    <t>965024131R00</t>
  </si>
  <si>
    <t>Bourání kamenných podlah z desek plochy nad 1 m2</t>
  </si>
  <si>
    <t>6,31   0.03</t>
  </si>
  <si>
    <t>V položce není kalkulována manipulace se sutí, která se oceňuje samostatně položkami souboru 979. V položce nejsou zakalkulovány náklady na bourání podkladního lože podlah nebo dlažeb.</t>
  </si>
  <si>
    <t>965042141R00</t>
  </si>
  <si>
    <t>Bourání mazanin betonových tl. 10 cm, nad 4 m2</t>
  </si>
  <si>
    <t>176,78*0,07   SH1b01 1.np 
104,94*0,1   SH1b01 1.np pravé křídlo 
257,78*0,07   SH1b01 2.np 
34,88*0,1   SH1b01 budoucí kavárna celý strop 
62,74*0,07   SH1b02 1.np 
10,88*0,1   SH1b03 1.np 1.38 
70,87*0,07   SH1b04 1.np 
36,50*0,07   SH1b04 2.np 
37,99*0,07   SH1b06 1.np 1.27 
106,68*0,1   SH1b06 1.np</t>
  </si>
  <si>
    <t>V položce není kalkulována manipulace se sutí, která se oceňuje samostatně položkami souboru 979. V položce nejsou zakalkulovány náklady na bourání podkladního lože pod mazaninou. Položka se používá pro bourání podlah z betonu prostého nebo litého asfaltu. Bourání případné výztuže v mazaninách se oceňuje položkami souboru 965 04 91.. Příplatek za bourání mazanin s výztuží.</t>
  </si>
  <si>
    <t>965042231R00</t>
  </si>
  <si>
    <t>Bourání mazanin betonových tl. nad 10 cm, pl. 4 m2</t>
  </si>
  <si>
    <t>6,31*0,2   0.03</t>
  </si>
  <si>
    <t>965042241RT1</t>
  </si>
  <si>
    <t>Bourání mazanin betonových tl. nad 10 cm, nad 4 m2</t>
  </si>
  <si>
    <t>ručně tl. mazaniny 10 - 15 cm</t>
  </si>
  <si>
    <t>5,35*12,0*0,161   skleník 
10,88*0,161   1.38</t>
  </si>
  <si>
    <t>965081713RT1</t>
  </si>
  <si>
    <t>Bourání dlažeb keramických tl.10 mm, nad 1 m2</t>
  </si>
  <si>
    <t>ručně, dlaždice keramické</t>
  </si>
  <si>
    <t>176,78   SH1b01 1.np 
104,94   SH1b01 1.np pravé křídlo 
257,78   SH1b01 2.np 
34,88   SH1b01 budoucí kavárna celý strop 
603,09*0   SH1b01 3.np prkna 
62,74   SH1b02 1.np 
17,26   SH1b03 1.np 
70,87   SH1b04 1.np 
36,50   SH1b04 2.np 
37,99   SH1b06 1.np 1.27 
106,68   SH1b06 1.np</t>
  </si>
  <si>
    <t>V položce není kalkulována manipulace se sutí, která se oceňuje samostatně položkami souboru 979.  V položce nejsou zakalkulovány náklady na bourání podkladního lože pod dlažbou.</t>
  </si>
  <si>
    <t>965082923R00</t>
  </si>
  <si>
    <t>Odstranění násypu tl. do 10 cm, plocha nad 2 m2</t>
  </si>
  <si>
    <t>176,78*0,07   SH1b01 1.np 
104,94*0,28*0   SH1b01 1.np pravé křídlo 
257,78*0,07   SH1b01 2.np 
34,88*0,26*0,5*0   SH1b01 budoucí kavárna celý strop 
62,74*0,07   SH1b02 1.np 
10,88*0,3*0   SH1b03 1.np 1.38 
6,38*0,1   SH1b03 1.pp 
70,87*0,07   SH1b04 1.np 
36,50*0,07   SH1b04 2.np 
37,99*0,07   SH1b06 1.np 1.27 
106,68*0,1   SH1b06 1.np</t>
  </si>
  <si>
    <t>Odstranění násypu tl. nad 20 cm jakékoliv plochy</t>
  </si>
  <si>
    <t>104,94*0,28   SH1b01 1.np pravé křídlo 
34,88*0,26*0,5   SH1b01 budoucí kavárna celý strop 
10,88*0,3   SH1b03 1.np 1.38</t>
  </si>
  <si>
    <t>967031732R00</t>
  </si>
  <si>
    <t>Přisekání plošné zdiva cihelného na MVC tl. 10 cm</t>
  </si>
  <si>
    <t>1,05*2,01*2+0,65*2,01*2*2   1.pp stěny 
2,25*2*(0,55+0,483)   1.np skleník</t>
  </si>
  <si>
    <t>967031733R00</t>
  </si>
  <si>
    <t>Přisekání plošné zdiva cihelného na MVC tl. 15 cm</t>
  </si>
  <si>
    <t>0,82*2,1+0,125*2,33*2   1.pp 
0,82*1,5+0,5*1,4   1.pp 0.03 stropy</t>
  </si>
  <si>
    <t>968061125R00IM</t>
  </si>
  <si>
    <t>Vyvěšení dřevěných dveřních křídel pl. do 2 m2</t>
  </si>
  <si>
    <t>5+9   1.pp 
1   1.36</t>
  </si>
  <si>
    <t>968072455R00IM</t>
  </si>
  <si>
    <t>Vybourání kovových dveřních zárubní pl. do 2 m2</t>
  </si>
  <si>
    <t>0,65*1,94*(3+1+1)+0,9*1,9*9   1.pp 
0,79*2,15   1.36</t>
  </si>
  <si>
    <t>971033561R00</t>
  </si>
  <si>
    <t>Vybourání otv. zeď cihel. pl.1 m2, tl.60 cm, MVC</t>
  </si>
  <si>
    <t>0,45*0,5*2,1   1.pp 
0,5*0,4*2,08   2.09</t>
  </si>
  <si>
    <t>971033581R00</t>
  </si>
  <si>
    <t>Vybourání otv. zeď cihel. pl.1 m2, tl.90 cm, MVC</t>
  </si>
  <si>
    <t>1,3*(0,85*0,65+0,15*0,2)   2.30b</t>
  </si>
  <si>
    <t>971033651R00</t>
  </si>
  <si>
    <t>Vybourání otv. zeď cihel. pl.4 m2, tl.60 cm, MVC</t>
  </si>
  <si>
    <t>0,88*2,01*0,65*2   1.pp 
0,9*2,25*(0,55+0,483)   1.np skleník 
1,4*0,6*3,8   1.16/1.46 
2,5*(0,5*0,85+0,41*1,35*2+0,45*0,95+0,33*1,3*4+0,3*1,65)   2.np</t>
  </si>
  <si>
    <t>971033691R00</t>
  </si>
  <si>
    <t>Vybourání otv. zeď cihel. pl.4 m2, nad 90 cm, MVC</t>
  </si>
  <si>
    <t>0,98*2,01*1,05   1.pp</t>
  </si>
  <si>
    <t>978011191R00</t>
  </si>
  <si>
    <t>Otlučení omítek vnitřních vápenných stropů do 100%</t>
  </si>
  <si>
    <t>13,69   SH2b02</t>
  </si>
  <si>
    <t>978012191R00</t>
  </si>
  <si>
    <t>Otlučení omítek vnitřních rákosov.stropů do 100 %</t>
  </si>
  <si>
    <t>723,05   SI.09+SI.11</t>
  </si>
  <si>
    <t>690,86   SH2b01 
35,12   SH2b03</t>
  </si>
  <si>
    <t>978013191R00IM</t>
  </si>
  <si>
    <t>Otlučení omítek vnitřních stěn v rozsahu do 100 %</t>
  </si>
  <si>
    <t>2355,79   SI.09</t>
  </si>
  <si>
    <t>978021191R00</t>
  </si>
  <si>
    <t>Otlučení cementových omítek vnitřních stěn do 100%</t>
  </si>
  <si>
    <t>293,16   SI.09+SI.11</t>
  </si>
  <si>
    <t>978059531R00</t>
  </si>
  <si>
    <t>Odsekání vnitřních obkladů stěn nad 2 m2</t>
  </si>
  <si>
    <t>(1,0+1,3)*1,5+3,3*1,4   1.36a 
2,0*1,8+12,35*1,5   1.07b+1.07a 
12,02*1,6   1.08b 
(1,4+3,0)*1,5   1.09+1.66 
(1,5*2+0,72)*1,5+(0,15+1,5+0,73+2,3)*2,3   2.30b 
1,5*1,5+2,37*1,2   3.13 ker+dř 
159,98*0,15   1.40+1.41 
30,29*0,4   2.30</t>
  </si>
  <si>
    <t>314,9   2.NP 
93,72+10,426*1,80182   3.NP+revize 5</t>
  </si>
  <si>
    <t>93,72+10,426*1,80182   3.NP+podstřeší + revize 5</t>
  </si>
  <si>
    <t>17,88   1.PP</t>
  </si>
  <si>
    <t>769,85*9</t>
  </si>
  <si>
    <t>769,85*5</t>
  </si>
  <si>
    <t>9OVSZ</t>
  </si>
  <si>
    <t>Oprava venkovních schodišť a zdí</t>
  </si>
  <si>
    <t xml:space="preserve">  9OVSZ</t>
  </si>
  <si>
    <t>Sloupy a pilíře, stožáry a rámové stojky</t>
  </si>
  <si>
    <t>331230016RA0</t>
  </si>
  <si>
    <t>Sloupy zděné, včetně základů, omítané, zdobené, profilované, vč. přesunu hmot</t>
  </si>
  <si>
    <t>(1,637+1,1+1,2)*(0,6*0,7+0,7*0,7+0,6*0,7)   pilíře nové brány 
(1,637+1,1+1,2)*(0,7*0,7)   zalomení oplocení - posun kvůli stání kontejnerů</t>
  </si>
  <si>
    <t>4,00*2,80   stání pro kontejnery plocha předběžně</t>
  </si>
  <si>
    <t>Konstrukce doplňkové stavební (zámečnické)</t>
  </si>
  <si>
    <t>163990002VD</t>
  </si>
  <si>
    <t>Plotové pole kované historizující, výroba, dodání</t>
  </si>
  <si>
    <t>4,5*2,0+1,0*2,0   železná brána + branka 
2,0*2,0   zalomení k stání kontejnerů 
(1,5+3,5*3+3,5+1,5)*1,8   plot parkoviště za zadní zahradou</t>
  </si>
  <si>
    <t>767914130L01</t>
  </si>
  <si>
    <t>Montáž oplocení rámového H do 2,0 m atypického</t>
  </si>
  <si>
    <t>767996801L01</t>
  </si>
  <si>
    <t>Opatrná demontáž atypických ocelových konstr. do 50 kg, přesun do depozitu</t>
  </si>
  <si>
    <t>2,0*46*2,4   jackel 60/20/2 
(5,5*2+4*0,5)*13,0   jackel 130/130/2</t>
  </si>
  <si>
    <t>Zakalkulován přesun hmot</t>
  </si>
  <si>
    <t>962100031RAL1</t>
  </si>
  <si>
    <t>Bourání pilířů ze žuly</t>
  </si>
  <si>
    <t>(1,3+1,1+1,2)*1,0*0,5*2+(1,05+1,1+1,2)*1,0*0,5   železná brána, předpoklad založení v nezámrzné hloubce 1,2m</t>
  </si>
  <si>
    <t>V položce JE kalkulován poplatek za skládku pro vybouranou suť.  Kalkulovaná orientační hmotnost vybouraných konstrukcí je 2,500 t/m3 konstrukce.</t>
  </si>
  <si>
    <t>SO06</t>
  </si>
  <si>
    <t>Mlatová cesta navrhovaná</t>
  </si>
  <si>
    <t xml:space="preserve">  SO06</t>
  </si>
  <si>
    <t>23,31+23,67   SO-06 navrhované - u předního průčelí 
369,5-46,98   mlatové cesty v přední zahradě pochozí 
479,5   dtto pojezd 
40,5   mlatové cesty v zadní zahradě pochozí 
276   dtto pojezd 
143*0   mlatové cesty pochozí obvod zadní zahrady = v SO 09</t>
  </si>
  <si>
    <t>410,0*0,06+755,5*0,19</t>
  </si>
  <si>
    <t>1165,5*0,15*1,3   ornice 
168,145*1,3   odkop</t>
  </si>
  <si>
    <t>445,861*1,3</t>
  </si>
  <si>
    <t>564211112R00</t>
  </si>
  <si>
    <t>Podklad ze štěrkopísku po zhutnění tloušťky 6 cm</t>
  </si>
  <si>
    <t>564751111R00</t>
  </si>
  <si>
    <t>Podklad z kameniva drceného vel.32-63 mm,tl. 15 cm</t>
  </si>
  <si>
    <t>564841112RT2</t>
  </si>
  <si>
    <t>Podklad ze štěrkodrti po zhutnění tloušťky 13 cm</t>
  </si>
  <si>
    <t>štěrkodrť frakce 0-32 mm</t>
  </si>
  <si>
    <t>564851113RT2</t>
  </si>
  <si>
    <t>Podklad ze štěrkodrti po zhutnění tloušťky 17 cm</t>
  </si>
  <si>
    <t>14*0+4*4   4 kusy po 4,0 bm 
480+68+48</t>
  </si>
  <si>
    <t>4,0+2,0+2,0+4,0+2,0   SO-06 navrhované - u předního průčelí 
485-14+68+45</t>
  </si>
  <si>
    <t>SO08</t>
  </si>
  <si>
    <t>Žulové kostky</t>
  </si>
  <si>
    <t xml:space="preserve">  SO08</t>
  </si>
  <si>
    <t>122301101R00</t>
  </si>
  <si>
    <t>Odkopávky nezapažené v hor. 4 do 100 m3</t>
  </si>
  <si>
    <t>52,16*0,38</t>
  </si>
  <si>
    <t>162201102R00</t>
  </si>
  <si>
    <t>Vodorovné přemístění výkopku z hor.1-4 do 50 m</t>
  </si>
  <si>
    <t>199000009L00</t>
  </si>
  <si>
    <t>Poplatek za skládku horniny 1- 7 průměrná cena</t>
  </si>
  <si>
    <t>52,16/4,0    
35,2*0,12/4,0    
;ztratné 3%; 0,42288</t>
  </si>
  <si>
    <t>916161111RT1</t>
  </si>
  <si>
    <t>Osazení obruby z kostek velkých, s boční opěrou</t>
  </si>
  <si>
    <t>včetně kostek velkých 16 cm, lože C 12/15</t>
  </si>
  <si>
    <t>SO09</t>
  </si>
  <si>
    <t>Chodník se stupni podél obvodové zdi</t>
  </si>
  <si>
    <t xml:space="preserve">  SO09</t>
  </si>
  <si>
    <t>564921010RA5</t>
  </si>
  <si>
    <t>Zpevněná plocha pod kryt pozemních komunikací</t>
  </si>
  <si>
    <t>22,0*2,4+2,4*2,4+2,4*3,5   mezi garáží a skleníkem SH4n05 TERASA 2 
(82,0*2,4+2,0*2,0/2+2,4*2,4)*(0,91+0,09)   podél obvodové zdi k altánu, revize dle DVZ SH4n02</t>
  </si>
  <si>
    <t>Skladba položky: drť 0/4 tl. 4 cm + podklad z kameniva drceného  15 cm celkem  19 cm  Včetně zemních prací a obrubníků.</t>
  </si>
  <si>
    <t>(82,0*2,4+2,0*2,0/2+2,4*2,4)*0,91   Změna revize DVZ02 SH4n02</t>
  </si>
  <si>
    <t>58380056</t>
  </si>
  <si>
    <t>Mozaika dlažební 4/6  štípaná</t>
  </si>
  <si>
    <t>66,96    
;ztratné 2%; 1,3392</t>
  </si>
  <si>
    <t>8-8,5m2/t</t>
  </si>
  <si>
    <t>5838485B</t>
  </si>
  <si>
    <t>Deska dlažební  pískovec  tl. 5 cm</t>
  </si>
  <si>
    <t>271,52*0    
2,4+2,4*31*0    
8,13*3,16-1,25*1,0   SH4n09 
;ztratné 2%; 0,536816</t>
  </si>
  <si>
    <t>66,96   SH4n05 TERASA 2</t>
  </si>
  <si>
    <t>8,13*3,16-1,25*1,0</t>
  </si>
  <si>
    <t>597073102R00</t>
  </si>
  <si>
    <t>Žlab odvodňovací MEADRAIN EN 1000,dl.1000 mm,C 250</t>
  </si>
  <si>
    <t>2,04+2*1,2    
0,56   zaokr.</t>
  </si>
  <si>
    <t>Položka je určena pro montáž a dodávku odvodňovacího žlabu z polymerického betonu EN 1000  s ochranou hranou z litiny včetně osazení do betonového lože C 20/25 a kotveních trnů. Žlab slouží k odvedení povrchové vody ze zpevněných ploch. Zatížení C 250. Stavební výška 150 mm , světlá šířka žlabu 100 mm, délka 1000 mm.  Pro větší zatížení žlabu je třeba zvolit k položce příplatek 597 07-3194 až -3196.</t>
  </si>
  <si>
    <t>597073124RU1</t>
  </si>
  <si>
    <t>Krycí rošt EN 1000, zatížení C 250, dl. 500 mm</t>
  </si>
  <si>
    <t>rošt můstkový, litina, oka 5/90</t>
  </si>
  <si>
    <t>Položka je určena pro osazení a dodávku krycího roštu z pozinkované oceli. Zatížení C 250. Stavební délka 500 mm, světlá šířka 100 mm.</t>
  </si>
  <si>
    <t>917411111R00</t>
  </si>
  <si>
    <t>Osaz. stoj. obrub. kam. bez opěry, lože kam.těžené</t>
  </si>
  <si>
    <t>2,4   mezi garáží a skleníkem 
(82,0+2,0*1,4142+2,4+2,4)*2*0,09   podél obvodové zdi k altánu 
 2,4*31*0   podstupnice</t>
  </si>
  <si>
    <t>Osazení silničního nebo chodníkového obrubníku kamenného.</t>
  </si>
  <si>
    <t>Izolace proti vodě</t>
  </si>
  <si>
    <t>28323118</t>
  </si>
  <si>
    <t>Fólie nopová DEKDREN N8 tl. 0,6 mm š. 2500 mm</t>
  </si>
  <si>
    <t>60,69+8,13*3,16-1,25*1,0    
;ztratné 10%; 8,51308</t>
  </si>
  <si>
    <t>HDPE  50 m2/bal  -Součást systému ochrany hydroizolace spodní stavby (Pozn.: V případě, že je fólie v kontaktu s hydroizolací z asfaltových pásů, zatížení v tlaku nemá překročit hodnotu 20 kPa, v případě většího zatížení hrozí zatlačování nopů do hmoty hydroizolace a je nutné mezi ně vložit ochrannou geotextilii FILTEK 500 ) -Svislá drenážní vrstva (nopy orientované ke stěně) -Pruhy fólie se spojují přesahem čtyř řad nopů, popřípadě ještě oboustranně lepicí butylkaučukovou páskou</t>
  </si>
  <si>
    <t>69366199</t>
  </si>
  <si>
    <t>Geotextilie FILTEK 500 g/m2 š. 200cm 100% PP</t>
  </si>
  <si>
    <t>140+60</t>
  </si>
  <si>
    <t>Netkaná geotextilie zpevněná vpichováním ze 100% z polypropylenu se separační, ochranou, filtrační a zpevňovací funkcí.  Použití v pozemním stavitelství při výstavbě střech, zakládání staveb a výstavbě drenáží, v silničním a železničním stavitelství při výstavbě silničních a železničních násypů, zajišťování svahů, při výstavbě tunelů a drenážních systémů, ve vodním stavitelství při výstavbě nádrží, kanálů a rybníků, pro zajišťování hrází a břehů, při výstavbě ekologických staveb a skládek TKO.  Základní vlastnosti textilie FILTEK: odolává plísním, bakteriím a běžným chemikáliím, nemá negativní vliv na kvalitu pitné vody.</t>
  </si>
  <si>
    <t>711171559RU2</t>
  </si>
  <si>
    <t>Izolace proti vlhkosti vodorovná, fólií, volně</t>
  </si>
  <si>
    <t>včetně fólie PVC Alkorplan 35034, tl.1,5 mm</t>
  </si>
  <si>
    <t>70   TERASA 2 
30   SH4n09</t>
  </si>
  <si>
    <t>Plochy izolací jednotlivě menší než 10 m2 se oceňují s příplatkem položka číslo 711 19 - 9098. Při stanovení množství izolace se z celkového množství neodečítají otvory nebo neizolované plochy menší než 2 m2.</t>
  </si>
  <si>
    <t>Izolace tepelné</t>
  </si>
  <si>
    <t>28375469</t>
  </si>
  <si>
    <t>Deska polystyrenová XPS Austrotherm TOP P GK</t>
  </si>
  <si>
    <t>26,0*0,08</t>
  </si>
  <si>
    <t>Extrudovaný polystyren s trvale neměnnými parametry i ve vlhkém prostředí, používaný především jako tepelná izolace suterénních stěn, soklových partií atp. Povrch strukturovaný, rovná hrana  Rozměry 1250 x 600 mm Součinitel tepelné vodivosti 0,035 W/mK pro tl. 30-60 mm Součinitel tepelné vodivosti 0,036 W/mK pro tl. 70-120 mm Součinitel tepelné vodivosti 0,038 W/mK pro tl. 130-200 mm Pevnost v tlaku: 300 kPa  104710Z-</t>
  </si>
  <si>
    <t>713111111R00</t>
  </si>
  <si>
    <t>Izolace tepelné stropů vrchem kladené volně</t>
  </si>
  <si>
    <t>26   SH4n09 u vnějšího požárního schodiště</t>
  </si>
  <si>
    <t>V položce není zakalkulována dodávka izolačního materiálu.Tato dodávka se oceňuje ve specifikaci.Při stanovení množství tepelné izolace se z celkového množství neodečítají otvory nebo neizolované plochy menší než 2 m2.</t>
  </si>
  <si>
    <t>965100011RAS</t>
  </si>
  <si>
    <t>22,0*2,4+2,4*2,4+2,4*3,5   mezi garáží a skleníkem</t>
  </si>
  <si>
    <t>V položce je kalkulován poplatek za skládku pro vybouranou suť 800 Kč/t. Orientační hmotnost vybouraných konstrukcí je 0,432 t/m2 konstrukce.</t>
  </si>
  <si>
    <t>VRN</t>
  </si>
  <si>
    <t xml:space="preserve">  VRN</t>
  </si>
  <si>
    <t>VRN01IM</t>
  </si>
  <si>
    <t>Vyhotovení a instalace dočasného billboardu – rozměry 5,1 x 2,4 m (š x v)</t>
  </si>
  <si>
    <t>VRN02IM</t>
  </si>
  <si>
    <t>Dokumentace výrobní a dílenské</t>
  </si>
  <si>
    <t>VRN03IM</t>
  </si>
  <si>
    <t>Dokumetnace koordinační</t>
  </si>
  <si>
    <t>VRN04IM</t>
  </si>
  <si>
    <t>Dokumentace skutečného provedení stavby - dle vyhlášky 405/2017 Sb. - v listinné a digitální formě</t>
  </si>
  <si>
    <t>VRN17IM</t>
  </si>
  <si>
    <t>Ostatní inženýrská činnost / včetně dokladů potřebných ke kolaudaci</t>
  </si>
  <si>
    <t>Projednání a zajištění kladných stanovisek pro dočasné opatření stavby včetně  pravomocných rozhodnutí a povolení dle stavebního zákona a jiných zákonů, zajištění stanovisek správců sítí, další veškeré nutné činnosti ke zprovoznění objektu dle projektové a zadávací dokumentace vedoucími k vydání kolaudačního rozhodnutí a uvedení stavby do provozu.</t>
  </si>
  <si>
    <t>VRN19IM</t>
  </si>
  <si>
    <t>Zhotovení a umístnění stálé pamětní desky – musí být vyrobena z odolného a trvalého materiálu s minimální velikostí 0,3 x 0,4 m</t>
  </si>
  <si>
    <t>ZAHR00</t>
  </si>
  <si>
    <t>Zahradní a sadové úpravy</t>
  </si>
  <si>
    <t xml:space="preserve">  ZAHR00</t>
  </si>
  <si>
    <t>Přípravné a přidružené práce</t>
  </si>
  <si>
    <t>111212111R00</t>
  </si>
  <si>
    <t>Odstranění nevhod. dřevin výšky do 1m, svah do 1:5</t>
  </si>
  <si>
    <t>112103121R00</t>
  </si>
  <si>
    <t>Kácení ve ztíž.podmínkách prům. do 20 cm, svah 1:5</t>
  </si>
  <si>
    <t>112103125R00</t>
  </si>
  <si>
    <t>Kácení ve ztíž.podmínkách prům. do 60 cm, svah 1:5</t>
  </si>
  <si>
    <t>112203211R00</t>
  </si>
  <si>
    <t>Odstranění pařezů, ztíž. pod.,D do 20 cm, svah 1:5</t>
  </si>
  <si>
    <t>112203215R00</t>
  </si>
  <si>
    <t>Odstranění pařezů, ztíž. pod.,D do 60 cm, svah 1:5</t>
  </si>
  <si>
    <t>112211111R00</t>
  </si>
  <si>
    <t>Spálení pařezů na hromadách o D do 30 cm</t>
  </si>
  <si>
    <t>112211113R00</t>
  </si>
  <si>
    <t>Spálení pařezů na hromadách o D do 1 m</t>
  </si>
  <si>
    <t>08113919</t>
  </si>
  <si>
    <t>Voda povrchová pro zálivku</t>
  </si>
  <si>
    <t>180406111R00</t>
  </si>
  <si>
    <t>Založení trávníku parkového drnováním v rovině</t>
  </si>
  <si>
    <t>183403152R00</t>
  </si>
  <si>
    <t>Obdělání půdy vláčením, v rovině</t>
  </si>
  <si>
    <t>2646   zadní zahrada 
765   přední zahrada nad vsakem 
2020-765   přední zahrada</t>
  </si>
  <si>
    <t>183403153R00</t>
  </si>
  <si>
    <t>Obdělání půdy hrabáním, v rovině</t>
  </si>
  <si>
    <t>183451351</t>
  </si>
  <si>
    <t>Provzdušnění trávníku s přísevem travního osiva plochy do 1000 m2 v rovině nebo na svahu do 1:5</t>
  </si>
  <si>
    <t>183451361</t>
  </si>
  <si>
    <t>Provzdušnění trávníku s přísevem travního osiva plochy přes 1000 m2 v rovině nebo na svahu do 1:5</t>
  </si>
  <si>
    <t>2020-765+2646</t>
  </si>
  <si>
    <t>184802614R00</t>
  </si>
  <si>
    <t>Chem. odplevelení po založ., smáčením, rovina</t>
  </si>
  <si>
    <t>184811121U00</t>
  </si>
  <si>
    <t>Zdravotní diagnostika stromu metodou akustické tomografie do D 0,5 m</t>
  </si>
  <si>
    <t>184852212U00</t>
  </si>
  <si>
    <t>Řez stromu zdravotní o ploše koruny do 60 m2 lezeckou technikou</t>
  </si>
  <si>
    <t>184852215U00</t>
  </si>
  <si>
    <t>Řez stromu zdravotní o ploše koruny do 150 m2 lezeckou technikou</t>
  </si>
  <si>
    <t>185804311R00</t>
  </si>
  <si>
    <t>Zalití rostlin vodou plochy do 20 m2</t>
  </si>
  <si>
    <t>0,1*25*6   stromy</t>
  </si>
  <si>
    <t>185804312R00</t>
  </si>
  <si>
    <t>Zalití rostlin vodou plochy nad 20 m2</t>
  </si>
  <si>
    <t>0,02*4666*4   trávníky</t>
  </si>
  <si>
    <t>185851111R00</t>
  </si>
  <si>
    <t>Dovoz vody pro zálivku rostlin do 6 km</t>
  </si>
  <si>
    <t>185851119R00</t>
  </si>
  <si>
    <t>Příplatek za každý další 1 km dovozu vody</t>
  </si>
  <si>
    <t>373,28*6</t>
  </si>
  <si>
    <t>ZAHR02</t>
  </si>
  <si>
    <t>Plošná úprava pozemku</t>
  </si>
  <si>
    <t xml:space="preserve">  ZAHR02</t>
  </si>
  <si>
    <t>10364200IM</t>
  </si>
  <si>
    <t>Substrát pro výměnu půdy včetně promísení</t>
  </si>
  <si>
    <t>111105111R00IM</t>
  </si>
  <si>
    <t>Odstranění stařiny odvoz 20 km, na svahu do 1:5</t>
  </si>
  <si>
    <t>113107621R00IM</t>
  </si>
  <si>
    <t>Odstranění podkladu nad 50 m2,kam.drcené tl.21 cm</t>
  </si>
  <si>
    <t>113107634R00IM</t>
  </si>
  <si>
    <t>Odstranění podkladu nad 50 m2,kam.drcené tl.34 cm</t>
  </si>
  <si>
    <t>122207111R00IM</t>
  </si>
  <si>
    <t>Odstanění pokladu ručně nebo ofukováním sacím bagrem, do hloubky 210 mm (34,8 m2 x tl. 0,21m)</t>
  </si>
  <si>
    <t>Odstanění pokladu ručně nebo ofukováním sacím bagrem, do hloubky 340 mm (14,9 m2 x tl. 0,34m)</t>
  </si>
  <si>
    <t>181301104R00IM</t>
  </si>
  <si>
    <t>Rozprostření substrátu, rovina, tl. 20-25 cm,do 500m2</t>
  </si>
  <si>
    <t>181301106R00IM</t>
  </si>
  <si>
    <t>Rozprostření substrátu, rovina, tl. 30-40 cm,do 500m2</t>
  </si>
  <si>
    <t>184802111R00IM</t>
  </si>
  <si>
    <t>Chem. odplevelení před založ. postřikem(původní trávník)</t>
  </si>
  <si>
    <t>184807111R00IM</t>
  </si>
  <si>
    <t>Ochrana stromu při stavební činnosti bedněním - zřízení (ochrana kmene stromů, kořenového systému dřevin)</t>
  </si>
  <si>
    <t>184807112R00IM</t>
  </si>
  <si>
    <t>Ochrana stromu bedněním - odstranění (ochrana kmene stromů, kořenového systému dřevin)</t>
  </si>
  <si>
    <t>460120081R00IM</t>
  </si>
  <si>
    <t>Násyp substrátu</t>
  </si>
  <si>
    <t>167101102R00IM</t>
  </si>
  <si>
    <t>199000002R00IM</t>
  </si>
  <si>
    <t>Poplatek za skládku zeminy</t>
  </si>
  <si>
    <t>460120061R00IM</t>
  </si>
  <si>
    <t>Odvoz materiálu z odstraňovaných povrchů</t>
  </si>
  <si>
    <t>998231311R00IM</t>
  </si>
  <si>
    <t>Přesun hmot pro sadovnické a krajin. úpravy do 5km</t>
  </si>
  <si>
    <t>ZAHR05</t>
  </si>
  <si>
    <t>Výsadba stromů</t>
  </si>
  <si>
    <t xml:space="preserve">  ZAHR05</t>
  </si>
  <si>
    <t>08231320IM</t>
  </si>
  <si>
    <t>Voda pro zálivku</t>
  </si>
  <si>
    <t>10371500IM</t>
  </si>
  <si>
    <t>Substrát pro výměnu a doplnění 30cm půdy včetně promísení ( 57 m2 x hl.0,3 m x 1,05)</t>
  </si>
  <si>
    <t>10391100IM</t>
  </si>
  <si>
    <t>Kůra mulčovací VL</t>
  </si>
  <si>
    <t>111_06VDIM</t>
  </si>
  <si>
    <t>Kotevní systém KOTVOS za bal do volné půdy</t>
  </si>
  <si>
    <t>111_102VDIM</t>
  </si>
  <si>
    <t>Zhotovení obalu kmene z rákosové rohože</t>
  </si>
  <si>
    <t>111_105VDIM</t>
  </si>
  <si>
    <t>Instalace protikořenové folie Rootcontrol</t>
  </si>
  <si>
    <t>111_112VDIM</t>
  </si>
  <si>
    <t>Ukotvení stromů za zemní bal</t>
  </si>
  <si>
    <t>111_16VDIM</t>
  </si>
  <si>
    <t>Zásobní tabletové hnojivo (tabl.12x10g/strom), vč.aplikace</t>
  </si>
  <si>
    <t>111_300VDIM</t>
  </si>
  <si>
    <t>Vytýčení výsadeb</t>
  </si>
  <si>
    <t>111_30VDIM</t>
  </si>
  <si>
    <t>Rákosová rohož, vázací materiál</t>
  </si>
  <si>
    <t>111_33VDIM</t>
  </si>
  <si>
    <t>Magnolia soulangeana, vícekmen, 200+, ZB</t>
  </si>
  <si>
    <t>111_36VDIM</t>
  </si>
  <si>
    <t>Prunus avium ´Plena´, 18/20, ZB</t>
  </si>
  <si>
    <t>111_46VDIM</t>
  </si>
  <si>
    <t>Protikořenová folie Rootcontrol</t>
  </si>
  <si>
    <t>183101215R00IM</t>
  </si>
  <si>
    <t>Hloub. jamek s výměnou 50% půdy do 0,4 m3 sv.1:5</t>
  </si>
  <si>
    <t>184102116R00IM</t>
  </si>
  <si>
    <t>Výsadba dřevin s balem D do 80 cm, v rovině, vč. zálivky</t>
  </si>
  <si>
    <t>184215411VDIM</t>
  </si>
  <si>
    <t>Zhotovení závlahové mísy o průměru kmene do 0,5m (mocnost mulče 10 cm)</t>
  </si>
  <si>
    <t>184801121R00IM</t>
  </si>
  <si>
    <t>Ošetřování vysazených dřevin soliterních, v rovině, vč.odvozu odstraněných částí</t>
  </si>
  <si>
    <t>185851121IM</t>
  </si>
  <si>
    <t>Dovoz vody pro zálivku rostlin (100l/strom) do 1000 m</t>
  </si>
  <si>
    <t>H23</t>
  </si>
  <si>
    <t>Přesun hmot</t>
  </si>
  <si>
    <t>ZAHR06</t>
  </si>
  <si>
    <t>Záhonová výsadba keřů - záhon B</t>
  </si>
  <si>
    <t xml:space="preserve">  ZAHR06</t>
  </si>
  <si>
    <t>111_09VDIM</t>
  </si>
  <si>
    <t>Hydrangea arborescens ´Invincibelle Spirit´, ko3l, 40-60 cm</t>
  </si>
  <si>
    <t>Hydrangea arborescens ´Anabelle´, ko3l, 40-60 cm</t>
  </si>
  <si>
    <t>Hydrangea macrophylla ´Rosita´, ko2l, 20-30 cm</t>
  </si>
  <si>
    <t>A3</t>
  </si>
  <si>
    <t>Hydrangea macrophylla ´Masja´, ko2l, 20-30 cm</t>
  </si>
  <si>
    <t>A4</t>
  </si>
  <si>
    <t>Hydrangea macrophylla ´White´, ko2l, 20-30 cm</t>
  </si>
  <si>
    <t>A5</t>
  </si>
  <si>
    <t>Hydrangea paniculata ´Vanille Fraise´, ko3l, 40-60 cm</t>
  </si>
  <si>
    <t>A6</t>
  </si>
  <si>
    <t>Hydrangea macrophylla ´Grandiflora´, ko3l, 40-60 cm</t>
  </si>
  <si>
    <t>A7</t>
  </si>
  <si>
    <t>Hydrangea macrophylla ´Limelight´, ko3l, 40-60 cm</t>
  </si>
  <si>
    <t>111_15VDIM</t>
  </si>
  <si>
    <t>Hydrangea arborescens ´Abetwo´, ko3l, 40-60cm</t>
  </si>
  <si>
    <t>Zásobní tabletové hnojivo (2x10g/keř), vč. aplikace</t>
  </si>
  <si>
    <t>111_210VDIM</t>
  </si>
  <si>
    <t>Ocelová lemovka záhonu, výška 100 mm, v úrovni terénu,26 bm,vč.5% prořezu</t>
  </si>
  <si>
    <t>111_211VDIM</t>
  </si>
  <si>
    <t>Roxor ocelový k ukotvení lemovky (12mm průměr, 1ks k ukotvení=500mm, délka 26m, 2ks/bm)</t>
  </si>
  <si>
    <t>121100001RABIM</t>
  </si>
  <si>
    <t>Sejmutí ornice, naložení, odvoz a uložení ( hloubka 0,37 m, vč. koef.1,22)</t>
  </si>
  <si>
    <t>181301105R00IM</t>
  </si>
  <si>
    <t>Rozprostření ornice, rovina, tl. 25-30 cm,do 500m2</t>
  </si>
  <si>
    <t>183101111R00IM</t>
  </si>
  <si>
    <t>Hloub. jamek bez výměny půdy do 0,01 m3, svah 1:5</t>
  </si>
  <si>
    <t>183205111R00IM</t>
  </si>
  <si>
    <t>Založení záhonu v rovině/svah 1 : 5, hor. 1 - 2</t>
  </si>
  <si>
    <t>184102111R00IM</t>
  </si>
  <si>
    <t>Výsadba dřevin s balem D do 20 cm, v rovině, vč. zálivky</t>
  </si>
  <si>
    <t>Chem. odplevelení před založ. postřikem</t>
  </si>
  <si>
    <t>184921093R00IM</t>
  </si>
  <si>
    <t>Mulčování rostlin mulčovací kůrou tl. 7cm rovina</t>
  </si>
  <si>
    <t>Dovoz vody pro zálivku rostlin (40l/m2) do 1000 m</t>
  </si>
  <si>
    <t>200_016VDIM</t>
  </si>
  <si>
    <t>Pokládka ocelového lemu záhonů, vč.ohýbání a svařování dílů, zatlučení a přivařování roxorů</t>
  </si>
  <si>
    <t>2221VDIM</t>
  </si>
  <si>
    <t>Totální systémový herbicid na bázi glyfosátu (0,0005 l/m2)</t>
  </si>
  <si>
    <t>L</t>
  </si>
  <si>
    <t>Násyp zeminy substrátu (48 m2 x 0,3 x 1,05)</t>
  </si>
  <si>
    <t>ZAHR07</t>
  </si>
  <si>
    <t>Záhonová výsadba keřů a trvalek - záhon A</t>
  </si>
  <si>
    <t xml:space="preserve">  ZAHR07</t>
  </si>
  <si>
    <t>10311100IM</t>
  </si>
  <si>
    <t>Rašelina zahradní a kompostová třídy I  VL</t>
  </si>
  <si>
    <t>111_07VDIM</t>
  </si>
  <si>
    <t>Aster dumosus ´Kristina</t>
  </si>
  <si>
    <t>Erigeron ´Foersters Liebling, K9</t>
  </si>
  <si>
    <t>Herocallis ´Aten´. K9</t>
  </si>
  <si>
    <t>Herocallis ´Stella de Oro´, K9</t>
  </si>
  <si>
    <t>Iris ´Ruffled Velvet´, K9</t>
  </si>
  <si>
    <t>Nepeta x fassenii, K9</t>
  </si>
  <si>
    <t>Rosa Escimo, 15-20 cm</t>
  </si>
  <si>
    <t>Rosa Hercules, 15-20 cm</t>
  </si>
  <si>
    <t>111_08VDIM</t>
  </si>
  <si>
    <t>Aster amellus´Briliant´, K9</t>
  </si>
  <si>
    <t>Hydrangea paniculata ´Jane´, ko3l, 40-60 cm</t>
  </si>
  <si>
    <t>Zásobní tabletové hnojivo (tabl.1x10g/trvalku a tabl.2x10g/keř), vč. aplikace</t>
  </si>
  <si>
    <t>Ocelová lemovka záhonu, výška 100 mm, v úrovni terénu,19bm,vč.5% prořezu</t>
  </si>
  <si>
    <t>Roxor ocelový k ukotvení lemovky (12mm průměr, 1ks k ukotvení=500mm, délka 19m, 2ks/bm)</t>
  </si>
  <si>
    <t>111_31VDIM</t>
  </si>
  <si>
    <t>Rhododendron micranthum ´Bloombux´, 40-60, 5l ko</t>
  </si>
  <si>
    <t>Sejmutí ornice, naložení, odvoz a uložení (17,3 m3 x 1,22)</t>
  </si>
  <si>
    <t>181300014RA0IM</t>
  </si>
  <si>
    <t>Rozprostření substrátu v rovině tloušťka 30 cm</t>
  </si>
  <si>
    <t>183101211R00IM</t>
  </si>
  <si>
    <t>Hloub. jamek s výměnou 50% půdy do 0,01 m3, 1:5</t>
  </si>
  <si>
    <t>183204113R00IM</t>
  </si>
  <si>
    <t>Výsadba cibulí nebo hlíz prostokořenných do připravené půdy se zalitím</t>
  </si>
  <si>
    <t>183204115R00IM</t>
  </si>
  <si>
    <t>Výsadba květin hrnkovaných, květináč do 12 cm, do připravené půdy se zalitím</t>
  </si>
  <si>
    <t>183205121R00IM</t>
  </si>
  <si>
    <t>Založení záhonu v rovině/svah 1 : 5, (starý trávník)</t>
  </si>
  <si>
    <t>184102112R00IM</t>
  </si>
  <si>
    <t>Výsadba dřevin s balem D do 30 cm, v rovině</t>
  </si>
  <si>
    <t>Zhotovení závlahové mísy o průměru kmene do 0,5m (mocnost mulče 7 cm)</t>
  </si>
  <si>
    <t>Chem. odplevelení před založ. postřikem (starý trávník)</t>
  </si>
  <si>
    <t>Násyp substrátu (57 m2 x 0,3 m  x 1,05)</t>
  </si>
  <si>
    <t>ZAHR08</t>
  </si>
  <si>
    <t>Založení parkového záhonu výsevem</t>
  </si>
  <si>
    <t xml:space="preserve">  ZAHR08</t>
  </si>
  <si>
    <t>Voda pro zálivku (20l/m2)</t>
  </si>
  <si>
    <t>111_11VDIM</t>
  </si>
  <si>
    <t>Dlouhodobě působící granulované trávníkové hnojivo (0,03kg/m2)</t>
  </si>
  <si>
    <t>111116VDIM</t>
  </si>
  <si>
    <t>Travní směs 25g/m2</t>
  </si>
  <si>
    <t>180402111R00IM</t>
  </si>
  <si>
    <t>Založení trávníku parkového výsevem v rovině včetně utažení</t>
  </si>
  <si>
    <t>182001111R00IM</t>
  </si>
  <si>
    <t>Plošná úprava terénu, nerovnosti do 10 cm v rovině</t>
  </si>
  <si>
    <t>183402111R00IM</t>
  </si>
  <si>
    <t>Rozrušení půdy do 15 cm v rovině/svah 1:5</t>
  </si>
  <si>
    <t>183403153R00IM</t>
  </si>
  <si>
    <t>Obdělání půdy hrabáním v rovině - 2x</t>
  </si>
  <si>
    <t>Chem. odplevelení před založ. postřikem, v rovině</t>
  </si>
  <si>
    <t>185802113R00IM</t>
  </si>
  <si>
    <t>Hnojení umělým hnojivem v rovině (0,03kg/m2)</t>
  </si>
  <si>
    <t>185804312R00IM</t>
  </si>
  <si>
    <t>Zalití trávníku vodou plochy nad 20 m2 (20 l/m2)</t>
  </si>
  <si>
    <t>ZAHR10</t>
  </si>
  <si>
    <t>Výsadba do nádob</t>
  </si>
  <si>
    <t xml:space="preserve">  ZAHR10</t>
  </si>
  <si>
    <t>023007RVDIM</t>
  </si>
  <si>
    <t>Dřevěný květináč s kovovými úchyty, dub; v. 50 cm, prům. 60 cm</t>
  </si>
  <si>
    <t>Voda pro zálivku (5l/nádoba)</t>
  </si>
  <si>
    <t>Laurus nobilis, 1 m kmínek, 0,7 korunka; Ko 5 l</t>
  </si>
  <si>
    <t>Pennisetum alopecuroides ´Hameln´, K9</t>
  </si>
  <si>
    <t>Verbena bonariensis, K9</t>
  </si>
  <si>
    <t>Zásobní tabletové hnojivo (1 tableta/letničky = 48 ks , 2 tablety/keř = 8 ks), vč. aplikace</t>
  </si>
  <si>
    <t>Hloub. jamek bez výměny půdy do 0,01 m3</t>
  </si>
  <si>
    <t>183101112R00IM</t>
  </si>
  <si>
    <t>Hloub. jamek bez výměny půdy do 0,02 m3</t>
  </si>
  <si>
    <t>183901111R00IM</t>
  </si>
  <si>
    <t>Příprava nádob na výsadbu H do 70 cm pl. do 0,3 m2</t>
  </si>
  <si>
    <t>Výsadba dřevin (keřů) s balem D do 20 cm, v rovině, vč. zálivky</t>
  </si>
  <si>
    <t>Dovoz vody pro zálivku rostlin (5l/nádoba) do 1000 m</t>
  </si>
  <si>
    <t>289970111R00IM</t>
  </si>
  <si>
    <t>Vystlání vegetační nádoby geotextílií 38g/m2, vč. materiálu</t>
  </si>
  <si>
    <t>58761503IM</t>
  </si>
  <si>
    <t>Keramzit Liapor  fr. 8 - 16/275</t>
  </si>
  <si>
    <t>888_001VDIM</t>
  </si>
  <si>
    <t>Substrát pro nádoby - ornice 50%, zahradnický substrát 50%, fyzikální půdní kondicionér typu TerraCottem</t>
  </si>
  <si>
    <t>ZAHR11</t>
  </si>
  <si>
    <t>Následná péče po dobu 3 let</t>
  </si>
  <si>
    <t xml:space="preserve">  ZAHR11</t>
  </si>
  <si>
    <t>001VDIM</t>
  </si>
  <si>
    <t>Minerální hnojivo (NPK, Cererit, tabletovaný Silvamix, trávníkové hnojivo, apod.), 10g/ks, 1x/rok, 3x -Záhony+Mobilní zeleň</t>
  </si>
  <si>
    <t>003VDIM</t>
  </si>
  <si>
    <t>Výchovný řez (2.rok po výsadbě) - STROM</t>
  </si>
  <si>
    <t>Selektivní herbicid, 0,0004l/m2</t>
  </si>
  <si>
    <t>111104211R00IM</t>
  </si>
  <si>
    <t>Pokosení trávníku parkov. svah do 1:5, odvoz 20 km, (10x/rok x 2995,2 m2 x 3 roky)</t>
  </si>
  <si>
    <t>184802611R00IM</t>
  </si>
  <si>
    <t>Chem. odplevel. selektivním herbicidem po založ.,postřik naširoko, rovina (1x/rok x 2995,2 m2 x 3 roky)</t>
  </si>
  <si>
    <t>184803111R00IM</t>
  </si>
  <si>
    <t>Řez trvalek v záhonu - brzy z jara 1x/rok; 40,1 m2 x 3 roky</t>
  </si>
  <si>
    <t>Řez keřů netvarovaných, udržovací -jaro-1x/rok; 64,9 m2 x 3 roky</t>
  </si>
  <si>
    <t>Řez travin v mobilních nádobách v záhonu - brzký jarní 1x/rok; 2,8 m2 x 3 roky</t>
  </si>
  <si>
    <t>Mulčování rostlin tl. do 0,1 m rovina, mocnost 4cm (doplnění mulče 2. rok po výsadbě)</t>
  </si>
  <si>
    <t>185802114R00IM</t>
  </si>
  <si>
    <t>Hnojení umělým hnojivem na trávník v rovině (1x/rok x 3roky, 30g/m2)</t>
  </si>
  <si>
    <t>Hnojení umělým hnojivem k rostlinám v rovině (1x/rok x 3roky, 10g/ks)</t>
  </si>
  <si>
    <t>Hnojení umělým hnojivem k rostlinám v rovině (1x/rok x 4 ks x 100g/ks x 3 roky) - STROM</t>
  </si>
  <si>
    <t>185803411R00IM</t>
  </si>
  <si>
    <t>Vyhrabání trávníku v rovině nebo svahu do 1 : 5 (1x/rok x 2995,2 m2 x 3 roky</t>
  </si>
  <si>
    <t>185804213R00IM</t>
  </si>
  <si>
    <t>Vypletí dřevin solitérních v rovině (3x/rok x 6 m2 x 3roky)</t>
  </si>
  <si>
    <t>Zalití rostlin vodou plochy nad 20 m2 (15x/rok x 42,9m2 x 20l/m2 x 3 roky) - TRVALKY+Mobilni zeleň</t>
  </si>
  <si>
    <t>Zalití rostlin vodou plochy nad 20 m2 (15x/rok x 16,9 m2 x 40l/m2 x 3 roky) - KEŘE</t>
  </si>
  <si>
    <t>Zalití rostlin vodou plochy nad 20 m2 (15x/rok x 6 ks x 50l/ks x 3 roky) - STROMY</t>
  </si>
  <si>
    <t>Zalití trávníku vodou plochy nad 20 m2 (10l/m2) (15x/rok x 2995,2 m2 x 3 roky)</t>
  </si>
  <si>
    <t>185804511R00IM</t>
  </si>
  <si>
    <t>Odplevelení záhonu trvalek v rovině, vč. odstranění odpadků 5x/rok (40,1 m2 x 5) x 3 roky</t>
  </si>
  <si>
    <t>Odplevelení mobilní zeleně, vč. odstranění odpadků 5x/rok (2,8 m2 x 5) x 3 roky</t>
  </si>
  <si>
    <t>185804514R00IM</t>
  </si>
  <si>
    <t>Odplevelení keřových skupin v rovině vč. odstranění odpadků 3x/rok; 64,9x3 m2 x 3 roky</t>
  </si>
  <si>
    <t>Dovoz vody pro zálivku rostlin do 1000 m</t>
  </si>
  <si>
    <t>Uznatelné.</t>
  </si>
  <si>
    <t>hlavní náklady</t>
  </si>
  <si>
    <t>132200122RA0</t>
  </si>
  <si>
    <t>Hloubení zapaž.rýh šířky do 200 cm v hornině 5-7</t>
  </si>
  <si>
    <t>(1,5+2,5)*0,5*(12,0+1,5*3+7,5+1,5+32,0+2,0+8,4)*5,0   za opěrnou zdí směrem do zahrady š*celá délka*v</t>
  </si>
  <si>
    <t>V položce není kalkulován poplatek za skládku zeminy. Tyto náklady se oceňují individuálně podle místních podmínek.</t>
  </si>
  <si>
    <t>174100050RAD</t>
  </si>
  <si>
    <t>Zásyp jam,rýh a šachet štěrkopískem</t>
  </si>
  <si>
    <t>dovoz štěrkopísku ze vzdálenosti 15 km</t>
  </si>
  <si>
    <t>(1,5+2,5)*0,5*(12,0+1,5*3+7,5+1,5+32,0+2,0+8,4)*0,75   za opěrnou zdí směrem do zahrady š*celá délka*v</t>
  </si>
  <si>
    <t>174100010RAB</t>
  </si>
  <si>
    <t>Zásyp jam, rýh a šachet sypaninou</t>
  </si>
  <si>
    <t>dovoz sypaniny ze vzdálenosti 500 m</t>
  </si>
  <si>
    <t>(1,5+2,5)*0,5*(12,0+1,5*3+7,5+1,5+32,0+2,0+8,4)*(5,0-0,75)   za opěrnou zdí směrem do zahrady š*celá délka*v</t>
  </si>
  <si>
    <t>Zdi podpěrné a volné</t>
  </si>
  <si>
    <t>317944311R00</t>
  </si>
  <si>
    <t>Válcované nosníky do č.12 do připravených otvorů</t>
  </si>
  <si>
    <t>(8,0*2+2,5*6)*10,6/1000   2-1.np 
(8*1,7+4*1,3+6*1,75+6*1,48)*0,0111   1.PP doplnění - zajištění nadpraží 
4*1,65*0,0081   1.PP doplnění - zastropení schodiště 
(1,45*4+1,25*4+1,4*8)*0,0111   1.NP zajištění nadpraží doplnění 
(1,45*4+1,42*4+1,35*2+1,3*2)*0,0111   3.NP zajištění nadpraží doplnění</t>
  </si>
  <si>
    <t>Položky obsahují i náklady na dodávku nosníku včetně jeho nařezání na potřebný rozměr.</t>
  </si>
  <si>
    <t>317944313R00</t>
  </si>
  <si>
    <t>Válcované nosníky č.14-22 do připravených otvorů</t>
  </si>
  <si>
    <t>3,79*(2*2+4*1)*21,9/1000   7-1.np a 8-1.np 
3,1*6*0,0158   1.NP stropnice doplnění 
2,7*3*0,0104   1.NP stropnice doplnění 
1,75*4*0,0143   1.NP zajištění nadpraží doplnění 
(5,25*3*+2,11*1)*0,0197   1.NP průvlaky doplnění 
(2,14*2+1,7*2+1,9*4+1,83*6)*0,0143   2.NP zajištění nadpraží doplnění 
(2,1*3+2,25*2)*0,0179   3.NP zajištění nadpraží doplnění 
(3,58*2+3,4*2)*0,0262   3.NP zajištění nadpraží doplnění</t>
  </si>
  <si>
    <t>317944315R00</t>
  </si>
  <si>
    <t>Válcované nosníky nad č.24 do připravených otvorů</t>
  </si>
  <si>
    <t>(4,9+2*0,15)*(2*0+3*2+4*1)*36,2/1000   7-1.np a 8-1.np</t>
  </si>
  <si>
    <t>318232416L01</t>
  </si>
  <si>
    <t>Doplnění ukončení zdiva cihelnými tvarovkami šířky 500 mm, odebrání poškozených</t>
  </si>
  <si>
    <t>54,0*0,1   přední dvůr - odhad 10%</t>
  </si>
  <si>
    <t>včetně spárování.</t>
  </si>
  <si>
    <t>318232417L02</t>
  </si>
  <si>
    <t>Doplnění ukončení zdiva cihelnými tvarovkami šířky 700 mm, odebrání poškozených</t>
  </si>
  <si>
    <t>190,0*0,1   zadní zahrada - odhad 10%</t>
  </si>
  <si>
    <t>319201316R00</t>
  </si>
  <si>
    <t>Vyrovnání zdiva pod omítku maltou ze SMS tl. 20 mm</t>
  </si>
  <si>
    <t>Položka je kalkulována bez pomocného lešení a bez odsekání vadných cihel. Obsahuje smíchání suché maltové směsi s vodou, nanesení na stěnu a vyrovnání.</t>
  </si>
  <si>
    <t>319202321R00</t>
  </si>
  <si>
    <t>Vyrovnání povrchu zdiva přizděním do tl. 8 cm</t>
  </si>
  <si>
    <t>1399,2*0,05   obvodové zahradní zdi, odhad - 5%</t>
  </si>
  <si>
    <t>Položka je kalkulována bez pomocného lešení a bez odsekání vadných cihel.</t>
  </si>
  <si>
    <t>319202331R00</t>
  </si>
  <si>
    <t>Vyrovnání povrchu zdiva přizděním do tl. 15 cm</t>
  </si>
  <si>
    <t>767995101L01</t>
  </si>
  <si>
    <t>Přikotvení ke stěně chemickými kotvami dle PD včetně dodání kotev</t>
  </si>
  <si>
    <t>Zdi přehradní a opěrné</t>
  </si>
  <si>
    <t>327311119</t>
  </si>
  <si>
    <t>Opěrné zdi, větrací kanály, stávající odvodnění - prozkoumání, oprava, vyčištění, zprovoznění</t>
  </si>
  <si>
    <t>(61,2-4,8)*(0,45*3,4+0,846*1,75)   větrací kanál za opěrnou zdí zahrady 
(61,2-4,8)*(0,25*1,75*1+0,7*3,4*0,15)   oprava opěrné zdi zahrady, od koruny 100% a 15% - odhad 
(9,5+4,0)*0,6*0,6   1.pp 0.09 prostup 
(41,6+21,3+25,0)*0,6*0,6   stávající kanalizace - odhad 
199,8*0,33*2*1,0*0,1*0,1   předpoklad odvětrání dvojitých stropů nad 1.np a 2.np</t>
  </si>
  <si>
    <t>Stropy a stropní konstrukce (pro pozemní stavby)</t>
  </si>
  <si>
    <t>411239223L03</t>
  </si>
  <si>
    <t>Vyčištění, vyklínování, vyplnění sanační maltou trhliny klenby tl.do 30 cm</t>
  </si>
  <si>
    <t>5,25*3,0+3,94*2,5   m.č. 1.18 3-1.np 
(1,45+1,5)*1,0   Porucha ve stěně i stropu m.č. 1.13 (není uvedena ve statice), odhad</t>
  </si>
  <si>
    <t>411320140RAA</t>
  </si>
  <si>
    <t>Strop ŽB z betonu C25/30, tl. 10 cm, ztrac.bednění</t>
  </si>
  <si>
    <t>ocelový pozinkovaný plech, výztuž 90 kg/m3</t>
  </si>
  <si>
    <t>7,5*2,5   2-1.np 
1,7*2,3*3   5-1.np a 5-2.np a 5-3.np dle stavebních výkresů 
0   strop výtahu je v SH1n14 
4,2   zastropení schodiště v 1.PP doplnění 
23,5   zastropení světlíku 1.NP doplnění</t>
  </si>
  <si>
    <t>413231221R00</t>
  </si>
  <si>
    <t>Zazdívka zhlaví stropních trámů průřezu do 400 cm2</t>
  </si>
  <si>
    <t>413231231R00</t>
  </si>
  <si>
    <t>Zazdívka zhlaví stropních trámů průřez nad 400cm2</t>
  </si>
  <si>
    <t>413232211R00</t>
  </si>
  <si>
    <t>Zazdívka zhlaví válcovaných nosníků výšky do 15cm</t>
  </si>
  <si>
    <t>8   původní rozsah 
(8+4+6+6+4)*2   rozšíření v 1.PP</t>
  </si>
  <si>
    <t>413232221R00</t>
  </si>
  <si>
    <t>Zazdívka zhlaví válcovaných nosníků výšky do 30cm</t>
  </si>
  <si>
    <t>413941002R00</t>
  </si>
  <si>
    <t>Nosné svary stropní konstr. nosníků tl. do 12 mm</t>
  </si>
  <si>
    <t>(7,5+2,5)*2*0,1   trapez na IPE 
(0,12+0,64*2)*(4+6*2)   rám+6xIPE do rámu</t>
  </si>
  <si>
    <t>Úprava povrchů vnitřní</t>
  </si>
  <si>
    <t>6124341229L01</t>
  </si>
  <si>
    <t>Elektroosmóza 30m</t>
  </si>
  <si>
    <t>1   pod terasou, vnitřní</t>
  </si>
  <si>
    <t>612434124R00</t>
  </si>
  <si>
    <t>Omítkový sanační systém, vnitřní, provádět za dozoru restaurátora</t>
  </si>
  <si>
    <t>Sanační systém je určen pro silné a střední zatížení konstrukce vlhkostí a solemi s poškozením zdiva. Systém je tvořen sanačním nástřikem,vyrovnávací sanační omítkou tl. 20 mm, jádrovou sanační omítkou tl. 20 mm a jemnou (štuk) sanační omítkou tl. 10 mm. Na systém je možné aplikovat povrchovou úpravu ( silikonové nebo silikátové barvy). Systém splňuje požadavky WTA.</t>
  </si>
  <si>
    <t>Úprava povrchů vnější</t>
  </si>
  <si>
    <t>622421131R00</t>
  </si>
  <si>
    <t>Omítka vnější stěn, MVC, hladká, složitost 1-2</t>
  </si>
  <si>
    <t>622434124L00</t>
  </si>
  <si>
    <t>Omítkový sanační systém, vnější, provádět za dozoru restaurátora</t>
  </si>
  <si>
    <t>622434129L02</t>
  </si>
  <si>
    <t>Elektroosmóza 50m</t>
  </si>
  <si>
    <t>1   pod terasou, vnější 
2   dvorní fasády a arkády</t>
  </si>
  <si>
    <t>71113</t>
  </si>
  <si>
    <t>Izolace proti vodě - pásy na sucho</t>
  </si>
  <si>
    <t>28323137</t>
  </si>
  <si>
    <t>Fólie nopová DELTA NP DRAIN 2 x 20 m nopy 8 mm</t>
  </si>
  <si>
    <t>(12,0+1,5*3+7,5+1,5+32,0+2,0+8,4+2,1)*(5,0+0,6)   za opěrnou zdí směrem do zahrady celá délka*v+přesahy V i H</t>
  </si>
  <si>
    <t>Vysokohustotní speciální polyetylén bez recyklátů s navařenou filtrační geotextilií na vrcholcích nopů.  Dvouvrstvý drenážní pás pro spodní stavbu se speciální filtrační textilií. Svislé použití: spolehlivá drenáž s vysokou pevností pro suterénní stěny Vodorovné použití: účinná drenáž střechy podzemních garáží, drenáž při zakládání staveb.  Použitelný do hloubky založení až 7m. 40 m2/bal</t>
  </si>
  <si>
    <t>711132311R00</t>
  </si>
  <si>
    <t>Prov. izolace nopovou fólií svisle, vč.uchyc.prvků</t>
  </si>
  <si>
    <t>(12,0+1,5*3+7,5+1,5+32,0+2,0+8,4)*5,0   za opěrnou zdí směrem do zahrady celá délka*v</t>
  </si>
  <si>
    <t>S dodávkou komponentů pro uchycení a těsnění.</t>
  </si>
  <si>
    <t>60512601L</t>
  </si>
  <si>
    <t>Prkno, fošna SM/JD hoblované včetně impregnace</t>
  </si>
  <si>
    <t>66,8026*0,04   pro příložky tl. 40 mm 
;ztratné 10%; 0,26721</t>
  </si>
  <si>
    <t>762131811L00</t>
  </si>
  <si>
    <t>Demontáž bednění stěn z hrubých prken, latí šetrně pro případnou zpětmontáž</t>
  </si>
  <si>
    <t>9,2*1,57   m.č. 3.12 
29,2*1,57   3.np celá JZ strana</t>
  </si>
  <si>
    <t>762332931R00</t>
  </si>
  <si>
    <t>Doplnění střešní vazby z hranolů do 120 cm2 vč.dod</t>
  </si>
  <si>
    <t>23*3,0   Výměna krokví 6-3.np</t>
  </si>
  <si>
    <t>Množství doplnění střešní vazby se určuje v m součtem délek jednotlivých prvků.</t>
  </si>
  <si>
    <t>762332933RT2</t>
  </si>
  <si>
    <t>Doplnění střešní vazby z hranolů do 288 cm2 vč.dod</t>
  </si>
  <si>
    <t>hranolů 140 x 200 mm</t>
  </si>
  <si>
    <t>(19+15+3,5+27+13+4,7*2+9,5+24,5+4,5)*0,3   hřeben, 30% 
9,2+29,2   pozednice 
20*1,6   sloupky</t>
  </si>
  <si>
    <t>762341250L01</t>
  </si>
  <si>
    <t>Montáž příložkováním z hoblovaných prken</t>
  </si>
  <si>
    <t>421,845/5*0,12*2*1,5   strop pod 3.np předpoklad 50%, ponecháno 100% 
91,679/2,3*0,12*2*1,5   strop nad 1.np předpoklad 30%, ponecháno 100% 
23*0,12*2*4,0   Krokve 6-3.np</t>
  </si>
  <si>
    <t>V položce nejsou zakalkulovány náklady na dodávku řeziva.Tato dodávka se oceňuje ve specifikaci.</t>
  </si>
  <si>
    <t>762354630L05</t>
  </si>
  <si>
    <t>M.stropnic skleněného stropu z hobl.řeziva do 244 cm2 ocel. spojkami</t>
  </si>
  <si>
    <t>včetně dodávky řeziva, hranoly 12/14 cm</t>
  </si>
  <si>
    <t>9*5,7</t>
  </si>
  <si>
    <t>Položka je určena pro montáž nadstřešních konstrukcí světlíků, větráků a dýmníků z hobl. řeziva průřezové plochy do 244 cm2, pomocí ocelových spojek stavebního systému pro spojování dřeva. V cenách jsou započteny i náklady na osazení ocelových spojek systému pro spojování dřeva. V položce není zakalkulována:  - dodávka ocelových prvků stavebního systému pro spojování dřeva - tato dodávka se oceňuje ve specifikaci  - spojovací a ochranné prostředky, které se ocení pol. 76239 - 5000 tohoto ceníku</t>
  </si>
  <si>
    <t>762354630LS6</t>
  </si>
  <si>
    <t>Zasklení stropu - osazení na dřevěné stropnice včetně dodání skla</t>
  </si>
  <si>
    <t>6,709*5,21   SH2n08</t>
  </si>
  <si>
    <t>762521914R00</t>
  </si>
  <si>
    <t>Vyříznutí části podlahy plochy do 4 m2</t>
  </si>
  <si>
    <t>3,94+3,92   m.č. 2.05 a 3.04</t>
  </si>
  <si>
    <t>762521915R00</t>
  </si>
  <si>
    <t>Vyříznutí části podlahy plochy do 8 m2</t>
  </si>
  <si>
    <t>3,0*2,5   podstřeší</t>
  </si>
  <si>
    <t>762521916R00</t>
  </si>
  <si>
    <t>Vyříznutí části podlahy plochy nad 8 m2</t>
  </si>
  <si>
    <t>10,75+11,37   m.č. 2.07 a 3.02</t>
  </si>
  <si>
    <t>762522914L00</t>
  </si>
  <si>
    <t>Vyřezání trámů do profilu 200/200 mm</t>
  </si>
  <si>
    <t>Vybourání trámových stropů pro výtahové šachty 
10,75/0,95    
3,94/0,95    
11,37/0,95    
3,92/0,95    
7,5/0,95    
23*3,0   Výměna krokví v zakresleném rozsahu 6-3.np 
9,2+29,2   Výměna pozednic 3.np předpoklad 50% ponecháno 100% 
20*1,6   Výměna sloupků 3.np 
6,74*5,56/0,95*2   Vybourání stropu kavárny 2.09</t>
  </si>
  <si>
    <t>762712120L1216</t>
  </si>
  <si>
    <t>Montáž vázaných konstrukcí hraněných do 224 cm2</t>
  </si>
  <si>
    <t>včetně dodávky řeziva, hranoly 12/16</t>
  </si>
  <si>
    <t>V položce jsou zakalkulovány i naklady na vyvrtání děr, osazení svorníků a dotažení rektifikačních článků. V položce nejsou zakalkulovány náklady na montáž hmoždinek a táhel.Tyto práce se oceňují položkami souboru 762 31 Montáž hmoždinek a táhel.</t>
  </si>
  <si>
    <t>762714120L1212</t>
  </si>
  <si>
    <t>M.vázan.konstr.hraněných do 224 cm2 ocel. spojkami</t>
  </si>
  <si>
    <t>včetně dodávky řeziva, hranoly 12/12 cm</t>
  </si>
  <si>
    <t>Položka je určena pro montáž prostorových vázaných konstrukcí z řeziva hraněného, průřezové plochy do 224 cm2, pomocí ocelových spojek stavebního systému pro spojování dřeva. V ceně jsou započteny i náklady na osazení ocelových spojek stavebního systému pro spojování dřeva. V položce nejsou zakalkulovány náklady na:  - dodávku ocelových spojek stavebního systému pro spojování dřeva, tato dodávka se oceňuje ve specifikaci  - montáž hmoždinek a táhel které se oceňují položkami souboru 762 31 Montáž hmoždineka táhel  - spojovací a ochranné prostředky které se oceňují pol.č. 762 79-5000 tohoto ceníku.</t>
  </si>
  <si>
    <t>762714130L1024</t>
  </si>
  <si>
    <t>M.vázan.konstr.hraněných do 288 cm2 ocel. spojkami</t>
  </si>
  <si>
    <t>včetně dodávky řeziva, hranoly 10/24 cm</t>
  </si>
  <si>
    <t>100,00   odhad</t>
  </si>
  <si>
    <t>Položka je určena pro montáž prostorových vázaných konstrukcí z řeziva hraněného, průřezové plochy do 288 cm2, pomocí ocelových spojek stavebního systému pro spojování dřeva. V ceně jsou započteny i náklady na osazení ocelových spojek stavebního systému pro spojování dřeva. V položce nejsou zakalkulovány náklady na:  - dodávku ocelových spojek stavebního systému pro spojování dřeva, tato dodávka se oceňuje ve specifikaci  - montáž hmoždinek a táhel které se oceňují položkami souboru 762 31 Montáž hmoždineka táhel  - spojovací a ochranné prostředky které se oceňují pol.č. 762 79-5000 tohoto ceníku.</t>
  </si>
  <si>
    <t>762811811LZM</t>
  </si>
  <si>
    <t>Demontáž záklopů z hrubých prken tl. do 3,2 cm šetrně pro příp zpětmontáž</t>
  </si>
  <si>
    <t>(5,13*21,5+5,3*40,0+5,5*18,1)*0,8   3.np s odpočtem trámů</t>
  </si>
  <si>
    <t>762841811LZM</t>
  </si>
  <si>
    <t>Demontáž podbíjení obkladů stropů bez omítky šetrně pro příp zpětmontáž</t>
  </si>
  <si>
    <t>1,6*4,4+1,6*13,6+6,15*1,5+3,9*1,6+4,4*1,2+5,72*1,4+6,8*1,4+5,7*1,4+2,78*1,2+1,45*1,2+3,5*1,2   1.np 
2,0*15,7   podloubí vpravo 
1,5*4,9   1.np</t>
  </si>
  <si>
    <t>762841812R00</t>
  </si>
  <si>
    <t>Demontáž podbíjení obkladů stropů s omítkou</t>
  </si>
  <si>
    <t>6,74*5,56   2.09</t>
  </si>
  <si>
    <t>783782103RT1</t>
  </si>
  <si>
    <t>Nátěr zabudovaných tesařských konstrukcí ohnivzdorný 3x</t>
  </si>
  <si>
    <t>Cf ohnivzdorný nátěr - interier  3x</t>
  </si>
  <si>
    <t>431,148   KROV část pod plochou střechou - výběr z tabulky 
177   bednění ploché části střechy</t>
  </si>
  <si>
    <t>783782222L00</t>
  </si>
  <si>
    <t>Očištění a nátěr zabudovaných tesařských konstrukcí 2x</t>
  </si>
  <si>
    <t>TRÁMOVÉ STROPY 
96,622   S21 T21 
73,410   S21 R21 
91,679*0,8   S21 záklop zespodu 
91,679*2   S21 podbití oboustranně 
81,109   S32 T1 
105,582   S32 T2 
88,895   S32 T3 
66,645   S32 T4 
177,695   S34 R1 
177,695   S34 R2 
421,845   S31-S34 záklop svrchu 
421,845*0   S31-S34 prkna podlahy nahrazena OSB-3 deskami 
1311,122   KROV dle tabulky celkem</t>
  </si>
  <si>
    <t>Širokospektrální koncentrovaný fungicidní a insekticidní vodou ředitelný přípravek určený pro dlouhodobou preventivní ochranu, se zvýšenou odolností proti vymývání ze dřeva. 5v1 proti termitům, dřevokaznému hmyzu, dřevokazným houbám, dřevozbarvujícím houbám a plísním. Spotřeba v exteriéru pro dvojitý nátěr 40 g/m2.</t>
  </si>
  <si>
    <t>783902811R00</t>
  </si>
  <si>
    <t>Odstranění nátěrů odstraňovačem P 8212</t>
  </si>
  <si>
    <t>608,148   pro nový ohnivzdorný nátěr</t>
  </si>
  <si>
    <t>Množství se určuje v m2 součtem jednotlivých rozvinutých ploch odstranění, odmaštění nebo odrezivění.</t>
  </si>
  <si>
    <t>783941331R00</t>
  </si>
  <si>
    <t>Podklad pod antigraffiti PX 07 PRIMER velmi savé</t>
  </si>
  <si>
    <t>3,0*(65,0+56,0)*2   zadní zahrada - přístupná část zdi, 2x</t>
  </si>
  <si>
    <t>PX 07 Primer je bezbarvá vodní disperze styrenakrylových kopolymerů, která je určená zejména pro ošetření povrchů před nanesením ochranných nátěrů proti graffiti.  PX 07 Primer stabilizuje podklad a zlepšuje přilnavost následných nátěrů. U nenatřených minerálních podkladů zamezuje při nanesení nátěrů tzv. „mokrému“ vzhledu. PX 07 je paropropustný, má hydrofobní efekt, zabraňuje pronikání nežádoucích látek do podkladu, je UV stabilní. Po vyschnutí vytváří bezbarvý, stěží nebo takřka neviditelný film v závislosti na druhu podkladu, množství slunečního světla a úhlu jeho dopadu. Při zasychání nelepí, hydrofobní efekt se projevuje po 5 hodinách.  PX 07 Primer může být použit nejen na hladkých, ale i porézních hrubých površích. Díky extrémně malé velikosti částic jej lze doporučit pro většinu savých minerálních podkladů jako jsou např. beton, cement, omítky, sádrokartony, cihly, přírodní kameny, fasádní nátěry, atd. Nátěr je vysoce odolný vůči alkáliím, takže jej lze aplikovat i na vápenocementové omítky. Vyznačuje se velice dobrou přilnavostí k povrchům, vysokou odolností vůči vlivům vnějšího prostředí, včetně vůči působení agresivních chemikálií.</t>
  </si>
  <si>
    <t>783942242R00</t>
  </si>
  <si>
    <t>Nátěr antigraffiti, velmi savé povrchy, KTX 07  2x</t>
  </si>
  <si>
    <t>726,0   zadní zahrada - přístupná část zdi, 2x</t>
  </si>
  <si>
    <t>Jednosložkový bezbarvý nátěr na bázi syntetických organosilikonových polymerů určený pro ochranu povrchů před graffiti. Má výbornou přilnavost a je snadno roztíratelný. Je rychleschnoucí, tvrdne působením vzdušné vlhkosti. Ošetřený povrch je chráněn vůči sprejovým barvám a většině komerčně dostupných fixů, inkoustu, ptačím výkalům, hlíně, kyselým dešťům, vlhkosti, plakátům, samolepkám a lepidlům. Ochranný film KTX 07 zabraňuje barvám, pigmentům a lepidlům vniknutí do ochranné vrstvy a redukuje jejich přilnavost vytvářením snadno odstranitelných sraženin. KTX 07 obsahuje konzervační látky a UV-filtry, díky kterým chrání barevnou stálost podkladu. Je paropropustný. Zabraňuje pronikání vody a nežádoucích látek do podkladu.  KTX 07 může být použit na hladké, ale i porézní povrchy stavebních materiálů jako jsou cihly, beton, přírodní kameny, omítky, většina barevných nátěrů, probarvené omítky.</t>
  </si>
  <si>
    <t>Potrubí z drenážek</t>
  </si>
  <si>
    <t>881247211L01</t>
  </si>
  <si>
    <t>Potrubí z drenážních trubek, vč dodání +geotextilie</t>
  </si>
  <si>
    <t>2*(12,0+1,5*3+7,5+1,5+32,0+2,0+8,4)+2*10,0   za opěrnou zdí směrem do zahrady 2*celá délka+2*10m napojení</t>
  </si>
  <si>
    <t>Lešení a stavební výtahy</t>
  </si>
  <si>
    <t>941955001L01</t>
  </si>
  <si>
    <t>Lešení pracovní pomocné, výška podlahy do 1,2 m, pro snesení bouraných kcí</t>
  </si>
  <si>
    <t>2,3*2,2   m.č. 0.03 4-1pp</t>
  </si>
  <si>
    <t>941955002R00</t>
  </si>
  <si>
    <t>Lešení lehké pomocné, výška podlahy do 1,9 m</t>
  </si>
  <si>
    <t>54,0*2   obvodové zahradní zdi přední</t>
  </si>
  <si>
    <t>941955003L01</t>
  </si>
  <si>
    <t>Lešení pracovní pomocné, výška podlahy do 3,0m, pro snesení bouraných kcí</t>
  </si>
  <si>
    <t>3,9*2,3   m.č. 1.11+1. 3 4-1.np 
1,55*2,2   m.č. 1.05 4-1.np 
4,165*2,365   m.č. 2.07+2.03 4-2.np 
1,525*2,28   m.č. 2.05 4-2.np 
4,3*2,395   m.č. 3.02a+3.02b 4-3.np 
1,41*2,62   m.č. 3.04a 4-3.np 
6,74*5,56   m.č. 2.09 1-2.np 
7,5*2,5   m.č. 1.54 a 1.27b 
4,9*2*3   podchycování 7 a 8 -1.np</t>
  </si>
  <si>
    <t>941955004R00</t>
  </si>
  <si>
    <t>Lešení lehké pomocné, výška podlahy do 3,5 m</t>
  </si>
  <si>
    <t>190,0*2   obvodové zahradní zdi - zadní</t>
  </si>
  <si>
    <t>964061321L00</t>
  </si>
  <si>
    <t>Uvolnění zhlaví trámu, zeď cihel. průřezu 0,03 m2, prohlídka, sanace+protézování</t>
  </si>
  <si>
    <t>421,845/5   strop pod 3.np předpoklad 50%, ponecháno 100% 
91,679/2,3   strop nad 1.np předpoklad 30%, ponecháno 100% 
-0,22943</t>
  </si>
  <si>
    <t>973100011RA0</t>
  </si>
  <si>
    <t>Vysekání kapes ve zdivu z cihel, 30 x 30 x 15 cm</t>
  </si>
  <si>
    <t>V položce není kalkulován poplatek za skládku pro vybouranou suť. Tyto náklady se oceňují individuálně podle místních podmínek. Orientační hmotnost vybouraných konstrukcí je 0,015 t/kus konstrukce.</t>
  </si>
  <si>
    <t>975022251R00</t>
  </si>
  <si>
    <t>Podchycení zdiva výztuhou do 3 m,zdi 45 cm do 5 m</t>
  </si>
  <si>
    <t>4,9*3   7-2.np a 8-2.np</t>
  </si>
  <si>
    <t>Položka platí pro dřevěné vyztužení nadzákladového zdiva uvedené výšky a délky podchycení.</t>
  </si>
  <si>
    <t>975022651R00</t>
  </si>
  <si>
    <t>Příplatek za každý další 1m výš.,zdi 45 cm do 5 m</t>
  </si>
  <si>
    <t>61SI</t>
  </si>
  <si>
    <t>Vnitřní úpravy povrchů (palác, garáž, domek)</t>
  </si>
  <si>
    <t xml:space="preserve">  61SI</t>
  </si>
  <si>
    <t>612409991L01</t>
  </si>
  <si>
    <t>Začištění po opravách kolem oken, dveří, podlah, obkladů apod.</t>
  </si>
  <si>
    <t>941,82   okna; dle tabulek prvků 
140,238   dveře ext; dle tabulek prvků 
1321,79   dveře int; dle tabulek prvků 
2909,31-96,93   podlahy; dle tabulek místností</t>
  </si>
  <si>
    <t>Cena je určena pro dokončující práce při provádění podlah, opravy nebo osazování oken, dveří, obkladů, táflování apod.</t>
  </si>
  <si>
    <t>stropů</t>
  </si>
  <si>
    <t>611100014LA01IM</t>
  </si>
  <si>
    <t>Oprava omítek stropů vnitřních, odstranění přemaleb, vyčištění a ošetření</t>
  </si>
  <si>
    <t>937,276   SI 08</t>
  </si>
  <si>
    <t>611100014LA02IM</t>
  </si>
  <si>
    <t>Rozebrání a vrácení štukové výzdoby omítek stropů vnitřních, odstranění přemaleb, vyčištění a ošetření</t>
  </si>
  <si>
    <t>13,11   SI 10</t>
  </si>
  <si>
    <t>611100014LA03IM</t>
  </si>
  <si>
    <t>Otlučení omítek stropů vnitřních, likvidace suti, provedení nových omítek, výmalba</t>
  </si>
  <si>
    <t>163,15   SI 09</t>
  </si>
  <si>
    <t>611100014LA04IM</t>
  </si>
  <si>
    <t>Vyčištění omítek stropů vnitřních, odstranění přemaleb, výmalba</t>
  </si>
  <si>
    <t>639,295   SI 3,6</t>
  </si>
  <si>
    <t>stěn</t>
  </si>
  <si>
    <t>612100034LA01IM</t>
  </si>
  <si>
    <t>Oprava omítek stěn vnitřních, odstranění přemaleb, vyčištění a ošetření</t>
  </si>
  <si>
    <t>5957,4730545   SI 08</t>
  </si>
  <si>
    <t>612100034LA03IM</t>
  </si>
  <si>
    <t>Otlučení omítek stěn vnitřních, likvidace suti, provedení nových omítek, výmalba</t>
  </si>
  <si>
    <t>2305,01363   SI 09</t>
  </si>
  <si>
    <t>612100034LA04IM</t>
  </si>
  <si>
    <t>Vyčištění omítek stěn vnitřních, odstranění přemaleb, výmalba</t>
  </si>
  <si>
    <t>171,2934   SI 2, 5</t>
  </si>
  <si>
    <t>771950019LA01IM</t>
  </si>
  <si>
    <t>Oprava, vyčištění, doplnění, ochrana geotextilií, DTD a folií zřízení a odstranění, podlahy keramické</t>
  </si>
  <si>
    <t>172,4545   SI 1,4,13 D Rozšířený stavebně historický průzkum 2008</t>
  </si>
  <si>
    <t>772500011LA01IM</t>
  </si>
  <si>
    <t>Oprava, vyčištění, doplnění, ochrana geotextilií, DTD a folií zřízení a odstranění, podlahy z přírodního kamene</t>
  </si>
  <si>
    <t>353,7865   SI 1,4,13 M Rozšířený stavebně historický průzkum 2008</t>
  </si>
  <si>
    <t>Podlahy vlysové a parketové</t>
  </si>
  <si>
    <t>775518011LA01IM</t>
  </si>
  <si>
    <t>Oprava, vyčištění, doplnění, ochrana geotextilií, DTD a folií zřízení a odstranění, podlahy dřevěné</t>
  </si>
  <si>
    <t>597,2635   SI 1,4,13 Tp Rozšířený stavebně historický průzkum 2008</t>
  </si>
  <si>
    <t>Různé dokončovací konstrukce a práce na pozemních stavbách</t>
  </si>
  <si>
    <t>953999001L01VD</t>
  </si>
  <si>
    <t>Historické zděné vytápěcí zařízení - oprava a konzervace dle legendy D.1.1.b.02</t>
  </si>
  <si>
    <t>978</t>
  </si>
  <si>
    <t>otlučení omítek povrchů</t>
  </si>
  <si>
    <t>978500011LA01IM</t>
  </si>
  <si>
    <t>Odstranění obkladů, likvidace suti</t>
  </si>
  <si>
    <t>71,942892   SI 14</t>
  </si>
  <si>
    <t>63SH</t>
  </si>
  <si>
    <t>Horizontální konstrukce</t>
  </si>
  <si>
    <t xml:space="preserve">  63SH</t>
  </si>
  <si>
    <t>SH1n01</t>
  </si>
  <si>
    <t>411239219T01</t>
  </si>
  <si>
    <t>Oprava klenby/záklopu předběžně</t>
  </si>
  <si>
    <t>96,89</t>
  </si>
  <si>
    <t>60511070</t>
  </si>
  <si>
    <t>Řezivo SM středové tl. 18-32 jakost I, L=2-3,5 m</t>
  </si>
  <si>
    <t>96,89*0,08*0,06    
96,89*0,08*0,06*0,08   ztratné</t>
  </si>
  <si>
    <t>8 cm +</t>
  </si>
  <si>
    <t>60725016</t>
  </si>
  <si>
    <t>Deska dřevoštěpková OSB 3 N tl. 22 mm</t>
  </si>
  <si>
    <t>96,89    
96,89*0,1   ztratné</t>
  </si>
  <si>
    <t>SUPERFINISH  OSB3 - konstrukční deska pro použití ve vlhkém prostředí  N - nebroušená strana  rozměr 2500 x 1250 mm</t>
  </si>
  <si>
    <t>631591129T01</t>
  </si>
  <si>
    <t>Násyp pod podlahy z drceného pěnového skla</t>
  </si>
  <si>
    <t>materiál ve specifikaci</t>
  </si>
  <si>
    <t>96,89*0,1    
-0,46507   odpočet polštářů</t>
  </si>
  <si>
    <t>63483059</t>
  </si>
  <si>
    <t>Sklo izolační pěnové drcené 150kg/m3</t>
  </si>
  <si>
    <t>9,22393    
9,22393*0,1   ztratné</t>
  </si>
  <si>
    <t>762512246T01</t>
  </si>
  <si>
    <t>Položení podlah podkladních šroubováním</t>
  </si>
  <si>
    <t>762526130R00</t>
  </si>
  <si>
    <t>Položení polštářů pod podlahy rozteče do 100 cm</t>
  </si>
  <si>
    <t>V položce nejsou zakalkulovány i náklady na dodávku řeziva.Tato dodávka se oceňuje ve specifikaci, ztratné se doporučuje ve výši 8%.</t>
  </si>
  <si>
    <t>775413110R00</t>
  </si>
  <si>
    <t>Podlahové lišty ze dřeva, přibíjené</t>
  </si>
  <si>
    <t>775511281R00</t>
  </si>
  <si>
    <t>Podlahy vlysové do tmele,tl.21 mm, úzké, DB výběr</t>
  </si>
  <si>
    <t>Položka neobsahuje náklady na broušení. Změna platí od 3.6.2005.</t>
  </si>
  <si>
    <t>775592000R00</t>
  </si>
  <si>
    <t>Broušení dřevěných podlah hrubé+střední+jemné</t>
  </si>
  <si>
    <t>775599130R00</t>
  </si>
  <si>
    <t>Celoplošné tmelení Fugenkittlösung</t>
  </si>
  <si>
    <t>775599147R00</t>
  </si>
  <si>
    <t>Lak dřevěných podlah BonaTrafic, Z+3x, přebroušení</t>
  </si>
  <si>
    <t>1x základ, přebroušení, 3x lak.</t>
  </si>
  <si>
    <t>SH1n02</t>
  </si>
  <si>
    <t>32,34</t>
  </si>
  <si>
    <t>631312621R00</t>
  </si>
  <si>
    <t>Mazanina betonová tl. 5 - 8 cm C 20/25</t>
  </si>
  <si>
    <t>32,34*0,08</t>
  </si>
  <si>
    <t>Položka je určena pro mazaninu hlazenou dřevěným hladítkem a to pro mazaninu krycí, popř. podkladní nebo vyrovnávací nebo plovoucí, pod potěry, vlýsky do asfaltu, pod podlahy. Mazaniny tlouštěk do 5 cm se oceňují položkami souboru 63245-1031 až 1034 Vyrovnávací potěr. Položka je určena i pro betonový okapový chodníček budovy. Jeho podloží se oceňuje samostatně. V položce jsou zakalkulovány i náklady na vytvoření dilatačních spár v mazanině bez zaplnění. Tyto náklady se oceňují položkami souboru 63460 Zaplnění dilatačních spár v mazaninách.</t>
  </si>
  <si>
    <t>631317110R00</t>
  </si>
  <si>
    <t>Řezání dilatační spáry hl. 0-100 mm, beton prostý</t>
  </si>
  <si>
    <t>32,34*0,2</t>
  </si>
  <si>
    <t>632921411R00</t>
  </si>
  <si>
    <t>Dlažba z dlaždic betonových do MC 10, tl. 33 mm</t>
  </si>
  <si>
    <t>Položka je určena pro dlažbu vnitřní nebo vnější při objektu vodorovnou nebo ve spádu do 15° od vodorovné roviny z dlaždic betonových kladených do MC 10 se zalitím spár na celou výšku cementovou maltou pro spárování. Úprava podkladu dlažeb se oceňuje zvlášť. V položce je zakalkulována i dodávka dlaždic.</t>
  </si>
  <si>
    <t>32,34*0,2    
32,34*0,2*0,1   ztratné</t>
  </si>
  <si>
    <t>713191100RT9</t>
  </si>
  <si>
    <t>Položení separační fólie</t>
  </si>
  <si>
    <t>včetně dodávky fólie</t>
  </si>
  <si>
    <t>29,29    
3,05   m.č. 2.25 doplněna při revizi</t>
  </si>
  <si>
    <t>V položce jsou zakalkulovány náklady na dodávku folie.</t>
  </si>
  <si>
    <t>SH1n03</t>
  </si>
  <si>
    <t>84,81*0,08*0,06    
84,81*0,08*0,06*0,08   ztratné</t>
  </si>
  <si>
    <t>84,81    
84,81*0,1   ztratné</t>
  </si>
  <si>
    <t>84,81*0,1    
0,40709   odpočet polštářů</t>
  </si>
  <si>
    <t>8,88809    
8,88809*0,1   ztratné</t>
  </si>
  <si>
    <t>771570012RAB</t>
  </si>
  <si>
    <t>Dlažba z dlaždic keramických 20 x 20 cm</t>
  </si>
  <si>
    <t>do tmele</t>
  </si>
  <si>
    <t>SH1n04</t>
  </si>
  <si>
    <t>28375460</t>
  </si>
  <si>
    <t>Polystyren extrudovaný XPS</t>
  </si>
  <si>
    <t>(60,08+167,69)*0,08    
;ztratné 2%; 0,364432</t>
  </si>
  <si>
    <t>Rozměry 1250 x 600 mm.</t>
  </si>
  <si>
    <t>(60,08+167,69)*0,08   spodní 
(60,08+167,69)*0,08   horní vrstva s kari sítí</t>
  </si>
  <si>
    <t>631319171R00</t>
  </si>
  <si>
    <t>Příplatek za stržení povrchu mazaniny tl. 8 cm</t>
  </si>
  <si>
    <t>(60,08+167,69)*0,08</t>
  </si>
  <si>
    <t>Položka je určena za stržení povrchu spodní vrstvy mazaniny latí před vložením výztuže nebo pletiva. Položka platí také, bude-li do mazaniny vkládána druhá vrstva výztuže nad sebou oddělená vrstvou betonové směsi, kdy se oceňuje druhé stržení povrchu latí rovněž výměrou (m3) celkové tloušťky tří vrstev mazaniny.</t>
  </si>
  <si>
    <t>631362021R00</t>
  </si>
  <si>
    <t>Výztuž mazanin svařovanou sítí z drátů Kari</t>
  </si>
  <si>
    <t>(60,08+167,69)*0,0034   KH20</t>
  </si>
  <si>
    <t>631571004R00</t>
  </si>
  <si>
    <t>Násyp ze štěrkopísku 0 - 32, tř. I</t>
  </si>
  <si>
    <t>(60,08+167,69)*0,15</t>
  </si>
  <si>
    <t>Položka je určena pro násyp pod podlahy, mazaniny a dlažby, popř. na plochých střechách, vodorovný nebo ve spádu, s udusáním a urovnáním povrchu.</t>
  </si>
  <si>
    <t>711171559RU3</t>
  </si>
  <si>
    <t>včetně fólie PVC Alkorplan 35034, tl.2,0 mm</t>
  </si>
  <si>
    <t>711191171RT2</t>
  </si>
  <si>
    <t>Izolace proti zem.vlhkosti,podk.textilie,vodorovná</t>
  </si>
  <si>
    <t>včetně dodávky textílie Netex A PP/300, 300 g/m2</t>
  </si>
  <si>
    <t>713121111RT1</t>
  </si>
  <si>
    <t>Izolace tepelná podlah na sucho, jednovrstvá</t>
  </si>
  <si>
    <t>(60,08+167,69)</t>
  </si>
  <si>
    <t>V položce není zakalkulována dodávka izolačního materiálu. Tato dodávka se oceňuje ve specifikaci. Při stanovení množství tepelné izolace se z celkového množství neodečítají otvory nebo neizolované plochy menší než 2 m2.</t>
  </si>
  <si>
    <t>SH1n04-I</t>
  </si>
  <si>
    <t>632291129LA15</t>
  </si>
  <si>
    <t>Dlažba šamotová nebo kameninová 200x200x15 do lepidla</t>
  </si>
  <si>
    <t>SH1n04-II</t>
  </si>
  <si>
    <t>771471014R00</t>
  </si>
  <si>
    <t>Obklad soklíků keram.rovných do MC,20x10, H 10 cm</t>
  </si>
  <si>
    <t>SH1n05</t>
  </si>
  <si>
    <t>37,21*0,05    
37,21*0,05*0,02   ztratné</t>
  </si>
  <si>
    <t>37,21*0,073</t>
  </si>
  <si>
    <t>632443211R00</t>
  </si>
  <si>
    <t>Potěr CemFlow® CF 25, plocha do 100 m2, tl. 50 mm</t>
  </si>
  <si>
    <t>Položka obsahuje dopravu směsi pomocí šnekového čerpadla, lití hadicí na plochu, srovnání latí do roviny.</t>
  </si>
  <si>
    <t>632443212R00</t>
  </si>
  <si>
    <t>Potěr CemFlow® CF 25, do 100 m2, přípl. zkd 5 mm</t>
  </si>
  <si>
    <t>37,21*3</t>
  </si>
  <si>
    <t>736211202R00</t>
  </si>
  <si>
    <t>Vytápění DEVI, rohože 150 W/m2, plocha 2-3 m2</t>
  </si>
  <si>
    <t>2,99   m.č. 1.57</t>
  </si>
  <si>
    <t>Měrnou jednotkou je metr čtvereční otopné plochy místnosti. Otopná plocha se nerovná ploše užitné. Nelze vytápět plochy pod vanou, nábytkem na soklu apod. Položky obsahují dodávku a uložení topných rohoží, regulátoru (včetně senzorů), technickou přípravu, instruktáž a oživení, seřízení regulace a ovládání. Položka neobsahuje úpravu podkladu (vyrovnání, penetrování) ani zastěrkování rohože. Systém je určen pro podlahové vytápění s nízkou konstrukční výškou na tepelně neodizolovaných podlahách.</t>
  </si>
  <si>
    <t>736211206R00</t>
  </si>
  <si>
    <t>Vytápění DEVI, rohože 150 W/m2, plocha 4-6 m2</t>
  </si>
  <si>
    <t>5,77   m.č. 1.56</t>
  </si>
  <si>
    <t>736211208R00</t>
  </si>
  <si>
    <t>Vytápění DEVI, rohože 150 W/m2, plocha 6-8 m2</t>
  </si>
  <si>
    <t>8,02   m.č. 1.55</t>
  </si>
  <si>
    <t>736211210R00</t>
  </si>
  <si>
    <t>Vytápění DEVI, rohože 150 W/m2, plocha 8-10 m2</t>
  </si>
  <si>
    <t>8,29   m.č. 1,58</t>
  </si>
  <si>
    <t>736211212R00</t>
  </si>
  <si>
    <t>Vytápění DEVI, rohože 150 W/m2, plocha nad 10 m2</t>
  </si>
  <si>
    <t>12,14   m.č. 1.32</t>
  </si>
  <si>
    <t>777551450R00</t>
  </si>
  <si>
    <t>Podlaha Sikafloor Level T, tl. 3 mm, těžký provoz</t>
  </si>
  <si>
    <t>Samonivelační, čerpatelná podlahová stěrka pro přímé zatížení. Snadno zpracovatelná, s pevností min. 40 N/mm2. Vhodná pro interiéry jako obrusná vrstva podlah s vysokou provozní zátěží, jako jsou výrobní a skladovací provozy, garáže, obchody, obytné prostory apod.  Položka obsahuje penetraci emulzí Sika Level-01 Primer a vytvrzení a ochranu materiálem Sikafloor ProSeal-22.</t>
  </si>
  <si>
    <t>SH1n06</t>
  </si>
  <si>
    <t>28600620</t>
  </si>
  <si>
    <t>Deska systémová Varionova 30-2  1450 x 850 mm</t>
  </si>
  <si>
    <t>45,68    
45,68*0,02   ztratné</t>
  </si>
  <si>
    <t>227829  Systémová deska Varionova 30-2 skládá se ze spodní části z polystyrénové pěny bez freonů, dle jakostního předpisu podle EN 13163 a z vrchní části z polystyrénové krycí fólie. Spojování desek s utěsněním proti tekuté mazanině pomocí krycí fólie s vytvarovanými výstupky, které přesahují desku na dvou stranách. Konstrukce A podle DIN 18560 a DIN EN 13813.  Třída stavebního materiálu B2 podle DIN 4102. Třída hořlavosti E podle DIN EN 13501.  Označení CE a Ü. Rozměry desky: 1450 x 850 mm Plocha pokládky: 1400 x 800 mm = 1,12 m2/ ks Pro trubky RAUTHERM S 14x1,5; 17x2,0 stejně jako RAUTITAN flex 16x2,2. Barva krycí fólie: černá</t>
  </si>
  <si>
    <t>45,68*2</t>
  </si>
  <si>
    <t>965043441RT1</t>
  </si>
  <si>
    <t>Bourání podkladů bet., potěr tl. 15 cm, nad 4 m2</t>
  </si>
  <si>
    <t>ručně mazanina tl. 10 - 15 cm s potěrem</t>
  </si>
  <si>
    <t>45,68*0,15   odhad</t>
  </si>
  <si>
    <t>V položce není kalkulována manipulace se sutí, která se oceňuje samostatně položkami souboru 979. V položce nejsou zakalkulovány náklady na bourání podkladního lože pod mazaninou. Položka se používá pro bourání podlah z betonu prostého s potěrem nebo teracem. Bourání případné výztuže v mazaninách se oceňuje položkami souboru 965 04 91.. Příplatek za bourání mazanin s výztuží.</t>
  </si>
  <si>
    <t>SH1n07</t>
  </si>
  <si>
    <t>28410103</t>
  </si>
  <si>
    <t>Marmoleum Forbo Real tl. 3,2 mm š. 2 m dl. 32 m</t>
  </si>
  <si>
    <t>49,35    
49,35*0,15   ztratné</t>
  </si>
  <si>
    <t>Marmoleum® je vyráběno z obnovitelných přírodních materiálů: lněný olej, pryskyřice, dřevitá moučka, vápenec, přírodní pigmenty a juta..  Každý odstín je tvořen dvěma až pěti barvami, které jsou míseny, aby vytvářely mramorovanou strukturu. Celkem je k dispozici 60 barev, které vytvářejí širokou barevnou paletu od klasických a výrazných jasných barev po teplé neutrální barvy.  Celková tloušťka: 3,2 mm Tloušťka nášlapné vrstvy: 0,7 mm Šířka: 2 m Oblast použití: 32; 41; 34; 42; 34; 43</t>
  </si>
  <si>
    <t>49,35</t>
  </si>
  <si>
    <t>49,35*0,08*0,06    
49,35*0,08*0,06*0,08   ztratné</t>
  </si>
  <si>
    <t>49,35    
49,35*0,1   ztratné</t>
  </si>
  <si>
    <t>49,35*0,1    
-0,25583   odpočet polštářů</t>
  </si>
  <si>
    <t>4,67917    
4,67917*0,1   ztratné</t>
  </si>
  <si>
    <t>776101129L01</t>
  </si>
  <si>
    <t>Příprava podkladů, penetrace, stěrkování, přebroušení pod povlakové podlahy</t>
  </si>
  <si>
    <t>včetně materiálu</t>
  </si>
  <si>
    <t>776421390L01</t>
  </si>
  <si>
    <t>Montáž fabionů nebo soklových lišt k povlakovým podlahám do v.50 mm</t>
  </si>
  <si>
    <t>včetně montážního materiálu i lišt</t>
  </si>
  <si>
    <t>776551091L01</t>
  </si>
  <si>
    <t>Lepení povlakových podlah celoplošné, zaválcování, svařování</t>
  </si>
  <si>
    <t>včetně lepidla i šňůry</t>
  </si>
  <si>
    <t>SH1n08</t>
  </si>
  <si>
    <t>109,81*0,08*0,06    
;ztratné 8%; 0,0421672</t>
  </si>
  <si>
    <t>109,81*2    
;ztratné 8%; 17,5696</t>
  </si>
  <si>
    <t>109,81*0,2    
-0,56926   odpočet polštářů</t>
  </si>
  <si>
    <t>21,393    
;ztratné 8%; 1,71144</t>
  </si>
  <si>
    <t>109,81*2</t>
  </si>
  <si>
    <t>109,81    
0,42   m.č. 2.12 korekce</t>
  </si>
  <si>
    <t>SH1n08-I</t>
  </si>
  <si>
    <t>129,24*0,06</t>
  </si>
  <si>
    <t>129,24*0,0034   KH20</t>
  </si>
  <si>
    <t>129,24*0,2</t>
  </si>
  <si>
    <t>25,848    
;ztratné 8%; 2,06784</t>
  </si>
  <si>
    <t>SH1n09</t>
  </si>
  <si>
    <t>13,87    
13,87*0,02   ztratné</t>
  </si>
  <si>
    <t>13,87*0,08   spodní 
13,87*0,057   horní vrstva</t>
  </si>
  <si>
    <t>13,87*0,2</t>
  </si>
  <si>
    <t>2,774    
2,774*0,1   ztratné</t>
  </si>
  <si>
    <t>773511260R00</t>
  </si>
  <si>
    <t>Podlahy z přírodního teraca, prosté tl. 2 cm</t>
  </si>
  <si>
    <t>773512010R00</t>
  </si>
  <si>
    <t>Obruby z přírodního teraca šířky do 10 cm</t>
  </si>
  <si>
    <t>SH1n10</t>
  </si>
  <si>
    <t>49,74*0,12    
;ztratné 2%; 0,119376</t>
  </si>
  <si>
    <t>49,74</t>
  </si>
  <si>
    <t>(46,22+3,52)</t>
  </si>
  <si>
    <t>49,74*4</t>
  </si>
  <si>
    <t>736211204R00</t>
  </si>
  <si>
    <t>Vytápění DEVI, rohože 150 W/m2, plocha 3-4 m2</t>
  </si>
  <si>
    <t>3,52   m.č. 2.32</t>
  </si>
  <si>
    <t>5,66   m.č. 2.30</t>
  </si>
  <si>
    <t>40,56   m.č. 2.31</t>
  </si>
  <si>
    <t>SH1n10-I</t>
  </si>
  <si>
    <t>SH1n10-II</t>
  </si>
  <si>
    <t>SH1n11</t>
  </si>
  <si>
    <t>595,0    
595,0*0,15   ztratné</t>
  </si>
  <si>
    <t>595,0    
595,0*0,1   ztratné</t>
  </si>
  <si>
    <t>SH1n12</t>
  </si>
  <si>
    <t>75,05*1,02</t>
  </si>
  <si>
    <t>1,43*0,1   m.č. 0.15 
62,31*0,1   m.č. 1.37 
11,31*0,1   m.č. 1.38</t>
  </si>
  <si>
    <t>772501150R00</t>
  </si>
  <si>
    <t>Dlažba z kamene,pravoúhlých desek,prostá tl.4-5 cm</t>
  </si>
  <si>
    <t>75,05</t>
  </si>
  <si>
    <t>Položení do cementové malty a spárování flexibilním tmelem, spára šířky od 8 mm do 12 mm.</t>
  </si>
  <si>
    <t>SH1n13</t>
  </si>
  <si>
    <t>5,08*0,08    
5,08*0,08*0,02   ztratné</t>
  </si>
  <si>
    <t>5,08*0,08   horní vrstva s kari sítí</t>
  </si>
  <si>
    <t>5,08*0,08</t>
  </si>
  <si>
    <t>0,4064*0,0034   KH20</t>
  </si>
  <si>
    <t>SH1n14</t>
  </si>
  <si>
    <t>411320032RA0</t>
  </si>
  <si>
    <t>Strop ze železobetonu beton C 16/20, tl. 15 cm</t>
  </si>
  <si>
    <t>2,5*2,2</t>
  </si>
  <si>
    <t>601011187RT8</t>
  </si>
  <si>
    <t>Omítka stropů tenkovrstvá silikonová bílá</t>
  </si>
  <si>
    <t>zatíraná, zrnitost 3,0 mm</t>
  </si>
  <si>
    <t>2,6*2,3   na kótě +12,838 = svrchu</t>
  </si>
  <si>
    <t>Omítka z pastovité směsi Cemix, vhodná pro vnější použití. Položka je kalkulována jako jedna z vrstev omítkové skladby. Položky za jednotlivé požadované vrstvy se sčítají.  V položce nejsou zakalkulovány náklady na penetrační nátěr. Oceňuje se položkami č. 601 01-1191 až -1193. V položce jsou zakalkulovány náklady na pomocné lešení.</t>
  </si>
  <si>
    <t>631495fL</t>
  </si>
  <si>
    <t>Deska izolační minerální tl. 100 mm</t>
  </si>
  <si>
    <t>2,6*2,3    
0,02+0,6   zaokr. na desky + 1 deska</t>
  </si>
  <si>
    <t>711212000R00</t>
  </si>
  <si>
    <t>Penetrace podkladu pod hydroizolační nátěr,vč.dod.</t>
  </si>
  <si>
    <t>Penetrace podkladů pod hydroizolační nátěry.</t>
  </si>
  <si>
    <t>713141131R00</t>
  </si>
  <si>
    <t>Izolace tepelná střech plně lep.za studena,1vrstvá</t>
  </si>
  <si>
    <t>2,6*2,3</t>
  </si>
  <si>
    <t>Položka je určena pro montáž tepelné izolace střech na plný podklad přilepením zplna za studena. V položce není zakalkulována dodávka izolačního materiálu. Tato dodávka se oceňuje ve specifikaci. Při stanovení množství tepelné izolace se z celkového množství neodečítají otvory nebo neizolované plochy menší než 2 m2.</t>
  </si>
  <si>
    <t>SH1n16</t>
  </si>
  <si>
    <t>98,05*0,05    
98,05*0,05*0,02   ztratné</t>
  </si>
  <si>
    <t>6324510645L01</t>
  </si>
  <si>
    <t>Potěr pískocementový, min. 25 MPa, tl. 45 mm</t>
  </si>
  <si>
    <t>Položka je určena pro potěr pískocementový na mazaninách nebo betonových podkladech běžný (krycí nášlapný) anebo pod tenkovrstvé podlahoviny hlazený ocelovým hladítkem nebo litý (samonivelační). V položkách litých potěrů (dvouvrstvých) pískocementových s plastifikátory, anhydritových apod. je zakalkulováno utěsnění spár v podkladu, trhlin (fólií), prostupů (např. hrázkami z písku) a odstranění nerovností (výčnělků) nad rovinu potěru. Není zakalkulována případná izolační vrstva (PSV), krycí podložka (PSV), vyztužující pletivo (63248) nebo síť (41136) pokud byly projektovány pod plovoucí potěr.</t>
  </si>
  <si>
    <t>762524913L01</t>
  </si>
  <si>
    <t>Položení roštu z prken tloušťky 22 mm š. 110 mm</t>
  </si>
  <si>
    <t>včetně dodávky řeziva 110 x 22 mm</t>
  </si>
  <si>
    <t>98,05*7,41   rošt a 135 mm 
98,05*2   kontrarošt a 500 mm 
98,05*2   rošt a 500 mm</t>
  </si>
  <si>
    <t>762595000R00</t>
  </si>
  <si>
    <t>Spojovací a ochranné prostředky k položení podlah</t>
  </si>
  <si>
    <t>Položka 762 59-5000 je určena pro soubory:  762 51 Položení podlah pod PVC, 762 52 Položení podlah, 762 59 Zakrytí kanálů.</t>
  </si>
  <si>
    <t>775599301L01</t>
  </si>
  <si>
    <t>Pružná podložka bodová pro sportovní podlahy tl. 10mm rošt 500x500mm</t>
  </si>
  <si>
    <t>SH1n17</t>
  </si>
  <si>
    <t>27,32*0,08    
2,1173*0,02   ztratné 
-27,32*0,05*0,05   odpočet hranolů</t>
  </si>
  <si>
    <t>61189990</t>
  </si>
  <si>
    <t>Palubka podlahová SM tl. 28 mm šíře 146 mm- j. A/B</t>
  </si>
  <si>
    <t>27,32*1,08</t>
  </si>
  <si>
    <t>- jakost A/B - bez povrchové úpravy - provedení na pero a drážku - délka 0,8 - 5 m - baleno ve fólii</t>
  </si>
  <si>
    <t>27,32*0,08   spodní</t>
  </si>
  <si>
    <t>713121111R00</t>
  </si>
  <si>
    <t>762524104R00</t>
  </si>
  <si>
    <t>Položení podlah hoblovaných z prken, pero, drážka</t>
  </si>
  <si>
    <t>762526130RT2</t>
  </si>
  <si>
    <t>včetně dodávky řeziva, polštáře 80 x 50 mm</t>
  </si>
  <si>
    <t>SH1n18</t>
  </si>
  <si>
    <t>25,85*0,08    
25,85*0,08*0,02   ztratné</t>
  </si>
  <si>
    <t>25,85    
25,85*0,15   ztratné</t>
  </si>
  <si>
    <t>25,85*0,08   spodní 
25,85*0,08   horní vrstva s kari sítí</t>
  </si>
  <si>
    <t>25,85*0,08</t>
  </si>
  <si>
    <t>25,85*0,0034   KH20</t>
  </si>
  <si>
    <t>25,85*0,3</t>
  </si>
  <si>
    <t>SH1n19</t>
  </si>
  <si>
    <t>242,33    
242,33*0,02   ztratné</t>
  </si>
  <si>
    <t>632922951R00</t>
  </si>
  <si>
    <t>Kladení dlaždic 30x30 cm na stavitel. terče plast.</t>
  </si>
  <si>
    <t>764P</t>
  </si>
  <si>
    <t>Klempířské prvky</t>
  </si>
  <si>
    <t xml:space="preserve">  764P</t>
  </si>
  <si>
    <t>Konstrukce klempířské</t>
  </si>
  <si>
    <t>764311832R00</t>
  </si>
  <si>
    <t>Demont. krytiny, tabule 2 x 1 m, nad 25 m2, do 45°</t>
  </si>
  <si>
    <t>(41,6*13,7-2,1*3,5)*1,4   SZ 
21,3*9,2*1,4   JZ 
(19,0*8,8+16,5*6,6-3,8*5,3)*1,4   SV 
5,2*12,0   SZ vjezd 
14,0*7,6-7,8*3,0-5,0*5,6*0,5-1,2*1,2*0,5   SZ domek vrátného 
9,9*7,8*1,3+1,9*1,9*3,15*1,2   garáž 
7,4*5,5*1,4   altán</t>
  </si>
  <si>
    <t>998764103R00IM</t>
  </si>
  <si>
    <t>Přesun hmot pro klempířské konstr., výšky do 24 m</t>
  </si>
  <si>
    <t>P/201_TnADIM</t>
  </si>
  <si>
    <t>Oplechování výdechu odvětrání 1200*600*350 Odstranění bez náhrady</t>
  </si>
  <si>
    <t>P/202_TnADIM</t>
  </si>
  <si>
    <t>P/203_TnADIM</t>
  </si>
  <si>
    <t>P/204_TnADIM</t>
  </si>
  <si>
    <t>P/205_TnADIM</t>
  </si>
  <si>
    <t>P/206_TnADIM</t>
  </si>
  <si>
    <t>Oplechování výdechu odvětrání 2620*250*350 Odstranění bez náhrady</t>
  </si>
  <si>
    <t>P/207_TnADIM</t>
  </si>
  <si>
    <t>Oplechování výdechu odvětrání 5560*250*350 Odstranění bez náhrady</t>
  </si>
  <si>
    <t>P/208_TnADIM</t>
  </si>
  <si>
    <t>Oplechování výdechu odvětrání 5080*250*350 Odstranění bez náhrady</t>
  </si>
  <si>
    <t>P/209_TnADIM</t>
  </si>
  <si>
    <t>Oplechování výdechu odvětrání 5140*250*350 Odstranění bez náhrady</t>
  </si>
  <si>
    <t>P/210_TnADIM</t>
  </si>
  <si>
    <t>Oplechování výdechu odvětrání 5710*250*350 Odstranění bez náhrady</t>
  </si>
  <si>
    <t>P/211_TnADIM</t>
  </si>
  <si>
    <t>Oplechování výdechu odvětrání 3212*250*350 Odstranění bez náhrady</t>
  </si>
  <si>
    <t>P/S01_STRIM</t>
  </si>
  <si>
    <t>Nástřešní žlab půlkruhový 750*150*75 Zrušit a nahradit novým prvkem z Cu plechu</t>
  </si>
  <si>
    <t>P/S02_STRIM</t>
  </si>
  <si>
    <t>Nástřešní žlab půlkruhový 650*150*75 Zrušit a nahradit novým prvkem z Cu plechu</t>
  </si>
  <si>
    <t>P/S03_STRIM</t>
  </si>
  <si>
    <t>Nástřešní žlab půlkruhový 10360*150*75 Zrušit a nahradit novým prvkem z Cu plechu</t>
  </si>
  <si>
    <t>P/S04_STRIM</t>
  </si>
  <si>
    <t>Nástřešní žlab půlkruhový 21440*150*75 Zrušit a nahradit novým prvkem z Cu plechu</t>
  </si>
  <si>
    <t>P/S05_STRIM</t>
  </si>
  <si>
    <t>Nástřešní žlab půlkruhový 9960*150*75 Zrušit a nahradit novým prvkem z Cu plechu</t>
  </si>
  <si>
    <t>P/S06_STRIM</t>
  </si>
  <si>
    <t>Nástřešní žlab půlkruhový 2160*150*75 Zrušit a nahradit novým prvkem z Cu plechu</t>
  </si>
  <si>
    <t>P/S07_STRIM</t>
  </si>
  <si>
    <t>Nástřešní žlab půlkruhový 2062*150*75 Zrušit a nahradit novým prvkem z Cu plechu</t>
  </si>
  <si>
    <t>Nástřešní žlab půlkruhový 2170*150*75 Zrušit a nahradit novým prvkem z Cu plechu</t>
  </si>
  <si>
    <t>P/S08_STRIM</t>
  </si>
  <si>
    <t>Nástřešní žlab půlkruhový 34940*150*75 Zrušit a nahradit novým prvkem z Cu plechu</t>
  </si>
  <si>
    <t>Podokapní žlab půlkruhový 5710*150*75 Zrušit a nahradit novým prvkem z Cu plechu</t>
  </si>
  <si>
    <t>P/S09_STRIM</t>
  </si>
  <si>
    <t>Nástřešní žlab půlkruhový 6870*120*60 Zrušit a nahradit novým prvkem z Cu plechu</t>
  </si>
  <si>
    <t>P/S10_STRIM</t>
  </si>
  <si>
    <t>Nástřešní žlab půlkruhový 19130*120*60 Zrušit a nahradit novým prvkem z Cu plechu</t>
  </si>
  <si>
    <t>P/S100_STRIM</t>
  </si>
  <si>
    <t>Lemování komína 780*140*100 Zrušit a nahradit novým prvkem z Cu plechu</t>
  </si>
  <si>
    <t>Lemování komína 820*140*100 Zrušit a nahradit novým prvkem z Cu plechu</t>
  </si>
  <si>
    <t>P/S103_STRIM</t>
  </si>
  <si>
    <t>Lemování komína 460*140*100 Zrušit a nahradit novým prvkem z Cu plechu</t>
  </si>
  <si>
    <t>Lemování komína 540*140*100 Zrušit a nahradit novým prvkem z Cu plechu</t>
  </si>
  <si>
    <t>P/S104_STRIM</t>
  </si>
  <si>
    <t>Lemování komína 580*140*100 Zrušit a nahradit novým prvkem z Cu plechu</t>
  </si>
  <si>
    <t>Lemování komína 1140*140*100 Zrušit a nahradit novým prvkem z Cu plechu</t>
  </si>
  <si>
    <t>P/S105_STRIM</t>
  </si>
  <si>
    <t>Lemování komína 520*140*100 Zrušit a nahradit novým prvkem z Cu plechu</t>
  </si>
  <si>
    <t>Lemování komína 560*140*100 Zrušit a nahradit novým prvkem z Cu plechu</t>
  </si>
  <si>
    <t>Lemování komína 1220*140*100 Zrušit a nahradit novým prvkem z Cu plechu</t>
  </si>
  <si>
    <t>Lemování komína 1280*140*100 Zrušit a nahradit novým prvkem z Cu plechu</t>
  </si>
  <si>
    <t>P/S106_STRIM</t>
  </si>
  <si>
    <t>Lemování komína 530*140*100 Zrušit a nahradit novým prvkem z Cu plechu</t>
  </si>
  <si>
    <t>P/S107_STRIM</t>
  </si>
  <si>
    <t>Lemování komína 630*140*100 Zrušit a nahradit novým prvkem z Cu plechu</t>
  </si>
  <si>
    <t>P/S108_STRIM</t>
  </si>
  <si>
    <t>Lemování komína 1130*140*100 Zrušit a nahradit novým prvkem z Cu plechu</t>
  </si>
  <si>
    <t>P/S109_STRIM</t>
  </si>
  <si>
    <t>P/S11_STRIM</t>
  </si>
  <si>
    <t>Nástřešní žlab půlkruhový 3160*120*60 Zrušit a nahradit novým prvkem z Cu plechu</t>
  </si>
  <si>
    <t>P/S110_STRIM</t>
  </si>
  <si>
    <t>Lemování komína 850*140*100 Zrušit a nahradit novým prvkem z Cu plechu</t>
  </si>
  <si>
    <t>P/S111_STRIM</t>
  </si>
  <si>
    <t>Lemování komína 980*140*100 Zrušit a nahradit novým prvkem z Cu plechu</t>
  </si>
  <si>
    <t>P/S112_STRIM</t>
  </si>
  <si>
    <t>Lemování komína 600*140*100 Zrušit a nahradit novým prvkem z Cu plechu</t>
  </si>
  <si>
    <t>Lemování komína 880*140*100 Zrušit a nahradit novým prvkem z Cu plechu</t>
  </si>
  <si>
    <t>P/S113_STRIM</t>
  </si>
  <si>
    <t>Lemování komína 550*140*100 Zrušit a nahradit novým prvkem z Cu plechu</t>
  </si>
  <si>
    <t>Lemování komína 570*140*100 Zrušit a nahradit novým prvkem z Cu plechu</t>
  </si>
  <si>
    <t>P/S114_STRIM</t>
  </si>
  <si>
    <t>P/S115_STRIM</t>
  </si>
  <si>
    <t>Lemování komína 1020*140*100 Zrušit a nahradit novým prvkem z Cu plechu</t>
  </si>
  <si>
    <t>P/S116_STRIM</t>
  </si>
  <si>
    <t>Lemování komína 1430*140*100 Zrušit a nahradit novým prvkem z Cu plechu</t>
  </si>
  <si>
    <t>P/S117_STRIM</t>
  </si>
  <si>
    <t>Lemování komína 1080*140*100 Zrušit a nahradit novým prvkem z Cu plechu</t>
  </si>
  <si>
    <t>P/S118_STRIM</t>
  </si>
  <si>
    <t>Lemování komína 1060*140*100 Zrušit a nahradit novým prvkem z Cu plechu</t>
  </si>
  <si>
    <t>P/S119_STRIM</t>
  </si>
  <si>
    <t>Lemování komína 920*140*100 Zrušit a nahradit novým prvkem z Cu plechu</t>
  </si>
  <si>
    <t>Lemování komína 970*140*100 Zrušit a nahradit novým prvkem z Cu plechu</t>
  </si>
  <si>
    <t>Lemování komína 1510*140*100 Zrušit a nahradit novým prvkem z Cu plechu</t>
  </si>
  <si>
    <t>P/S12_STRIM</t>
  </si>
  <si>
    <t>Podokapní žlab půlkruhový 14540*150*75 Zrušit a nahradit novým prvkem z Cu plechu</t>
  </si>
  <si>
    <t>P/S120_STRIM</t>
  </si>
  <si>
    <t>Lemování komína 770*140*100 Zrušit a nahradit novým prvkem z Cu plechu</t>
  </si>
  <si>
    <t>P/S121_STRIM</t>
  </si>
  <si>
    <t>Lemování světlíku 3910*140*100 Zrušit a nahradit novým prvkem z Cu plechu</t>
  </si>
  <si>
    <t>Lemování světlíku 5400*140*100 Zrušit a nahradit novým prvkem z Cu plechu</t>
  </si>
  <si>
    <t>P/S122_STRIM</t>
  </si>
  <si>
    <t>Lemování světlíku 2180*140*100 Zrušit a nahradit novým prvkem z Cu plechu</t>
  </si>
  <si>
    <t>Lemování světlíku 3520*140*100 Zrušit a nahradit novým prvkem z Cu plechu</t>
  </si>
  <si>
    <t>P/S123_STRIM</t>
  </si>
  <si>
    <t>Lemování světlíku 1800*140*100 Zrušit a nahradit novým prvkem z Cu plechu</t>
  </si>
  <si>
    <t>Lemování světlíku 2330*140*100 Zrušit a nahradit novým prvkem z Cu plechu</t>
  </si>
  <si>
    <t>P/S124_STRIM</t>
  </si>
  <si>
    <t>P/S125_STRIM</t>
  </si>
  <si>
    <t>P/S126_STRIM</t>
  </si>
  <si>
    <t>Lemování střešního okna 600*100*100 Zrušit a nahradit novým prvkem z Cu plechu</t>
  </si>
  <si>
    <t>P/S127_STRIM</t>
  </si>
  <si>
    <t>P/S128_STRIM</t>
  </si>
  <si>
    <t>P/S129_STRIM</t>
  </si>
  <si>
    <t>P/S13_STRIM</t>
  </si>
  <si>
    <t>Podokapní žlab půlkruhový 2220*150*75 Zrušit a nahradit novým prvkem z Cu plechu</t>
  </si>
  <si>
    <t>P/S130_STRIM</t>
  </si>
  <si>
    <t>P/S131_STRIM</t>
  </si>
  <si>
    <t>P/S132_STRIM</t>
  </si>
  <si>
    <t>P/S133_STRIM</t>
  </si>
  <si>
    <t>P/S134_STRIM</t>
  </si>
  <si>
    <t>P/S135_STRIM</t>
  </si>
  <si>
    <t>P/S136_STRIM</t>
  </si>
  <si>
    <t>komínový  nástavec kruhový 1000*200*200 Odstranění bez náhrady</t>
  </si>
  <si>
    <t>Lemování komína měděným plechem 540*140*100 Nový náhrada odstraněného oplechování</t>
  </si>
  <si>
    <t>Lemování komína měděným plechem 580*140*100 Nový náhrada odstraněného oplechování</t>
  </si>
  <si>
    <t>P/S137_STRIM</t>
  </si>
  <si>
    <t>otočná hlavice  plechová 600*450*450 Zrušit a nahradit novým prvkem z Cu plechu</t>
  </si>
  <si>
    <t>P/S138_STRIM</t>
  </si>
  <si>
    <t>Lemování komína měděným plechem 1260*140*100 Nový náhrada odstraněného oplechování</t>
  </si>
  <si>
    <t>P/S139_STRIM</t>
  </si>
  <si>
    <t>Lemování komína měděným plechem 1130*140*100 Nový náhrada odstraněného oplechování</t>
  </si>
  <si>
    <t>P/S14_STRIM</t>
  </si>
  <si>
    <t>Podokapní žlab půlkruhový 4740*150*75 Zrušit a nahradit novým prvkem z Cu plechu</t>
  </si>
  <si>
    <t>P/S140_STRIM</t>
  </si>
  <si>
    <t>Lemování komína měděným plechem 460*140*100 Nový náhrada odstraněného oplechování</t>
  </si>
  <si>
    <t>P/S141_STRIM</t>
  </si>
  <si>
    <t>Lemování komína měděným plechem 780*140*100 Nový náhrada odstraněného oplechování</t>
  </si>
  <si>
    <t>Lemování komína měděným plechem 820*140*100 Nový náhrada odstraněného oplechování</t>
  </si>
  <si>
    <t>P/S142_STRIM</t>
  </si>
  <si>
    <t>Lemování komína měděným plechem 1140*140*100 Nový náhrada odstraněného oplechování</t>
  </si>
  <si>
    <t>P/S143_STRIM</t>
  </si>
  <si>
    <t>Lemování komína měděným plechem 520*140*100 Nový náhrada odstraněného oplechování</t>
  </si>
  <si>
    <t>Lemování komína měděným plechem 560*140*100 Nový náhrada odstraněného oplechování</t>
  </si>
  <si>
    <t>Lemování komína měděným plechem 1220*140*100 Nový náhrada odstraněného oplechování</t>
  </si>
  <si>
    <t>Lemování komína měděným plechem 1280*140*100 Nový náhrada odstraněného oplechování</t>
  </si>
  <si>
    <t>P/S144_STRIM</t>
  </si>
  <si>
    <t>Lemování komína měděným plechem 530*140*100 Nový náhrada odstraněného oplechování</t>
  </si>
  <si>
    <t>P/S145_STRIM</t>
  </si>
  <si>
    <t>Lemování komína měděným plechem 536*140*100 Nový náhrada odstraněného oplechování</t>
  </si>
  <si>
    <t>Lemování komína měděným plechem 630*140*100 Nový náhrada odstraněného oplechování</t>
  </si>
  <si>
    <t>P/S146_STRIM</t>
  </si>
  <si>
    <t>P/S147_STRIM</t>
  </si>
  <si>
    <t>P/S148_STRIM</t>
  </si>
  <si>
    <t>Lemování komína měděným plechem 850*140*100 Nový náhrada odstraněného oplechování</t>
  </si>
  <si>
    <t>P/S149_STRIM</t>
  </si>
  <si>
    <t>Lemování komína měděným plechem 980*140*100 Nový náhrada odstraněného oplechování</t>
  </si>
  <si>
    <t>P/S15_STRIM</t>
  </si>
  <si>
    <t>Podokapní žlab půlkruhový 640*150*75 Zrušit a nahradit novým prvkem z Cu plechu</t>
  </si>
  <si>
    <t>P/S150_STRIM</t>
  </si>
  <si>
    <t>Lemování komína měděným plechem 600*140*100 Nový náhrada odstraněného oplechování</t>
  </si>
  <si>
    <t>Lemování komína měděným plechem 880*140*100 Nový náhrada odstraněného oplechování</t>
  </si>
  <si>
    <t>P/S151_STRIM</t>
  </si>
  <si>
    <t>Lemování komína měděným plechem 550*140*100 Nový náhrada odstraněného oplechování</t>
  </si>
  <si>
    <t>Lemování komína měděným plechem 570*140*100 Nový náhrada odstraněného oplechování</t>
  </si>
  <si>
    <t>Lemování komína měděným plechem 849*140*100 Nový náhrada odstraněného oplechování</t>
  </si>
  <si>
    <t>P/S152_STRIM</t>
  </si>
  <si>
    <t>P/S153_STRIM</t>
  </si>
  <si>
    <t>Lemování komína měděným plechem 1020*140*100 Nový náhrada odstraněného oplechování</t>
  </si>
  <si>
    <t>P/S154_STRIM</t>
  </si>
  <si>
    <t>Lemování komína měděným plechem 1430*140*100 Nový náhrada odstraněného oplechování</t>
  </si>
  <si>
    <t>P/S155_STRIM</t>
  </si>
  <si>
    <t>Lemování komína měděným plechem 1080*140*100 Nový náhrada odstraněného oplechování</t>
  </si>
  <si>
    <t>P/S156_STRIM</t>
  </si>
  <si>
    <t>P/S157_STRIM</t>
  </si>
  <si>
    <t>Lemování komína měděným plechem 450*140*100 Nový náhrada odstraněného oplechování</t>
  </si>
  <si>
    <t>Lemování komína měděným plechem 750*140*100 Nový náhrada odstraněného oplechování</t>
  </si>
  <si>
    <t>Lemování komína měděným plechem 920*140*100 Nový náhrada odstraněného oplechování</t>
  </si>
  <si>
    <t>Lemování komína měděným plechem 970*140*100 Nový náhrada odstraněného oplechování</t>
  </si>
  <si>
    <t>Lemování komína měděným plechem 1510*140*100 Nový náhrada odstraněného oplechování</t>
  </si>
  <si>
    <t>P/S158_STRIM</t>
  </si>
  <si>
    <t>Lemování světlíku měděným plechem 3910*140*100 Nový náhrada odstraněného oplechování</t>
  </si>
  <si>
    <t>Lemování světlíku měděným plechem 5400*140*100 Nový náhrada odstraněného oplechování</t>
  </si>
  <si>
    <t>P/S159_STRIM</t>
  </si>
  <si>
    <t>Lemování světlíku měděným plechem 2180*140*100 Nový náhrada odstraněného oplechování</t>
  </si>
  <si>
    <t>Lemování světlíku měděným plechem 3520*140*100 Nový náhrada odstraněného oplechování</t>
  </si>
  <si>
    <t>P/S160_STRIM</t>
  </si>
  <si>
    <t>Lemování světlíku měděným plechem 2200*140*100 Nový obnovený světlík</t>
  </si>
  <si>
    <t>Lemování světlíku měděným plechem 2700*140*100 Nový obnovený světlík</t>
  </si>
  <si>
    <t>P/S161_STRIM</t>
  </si>
  <si>
    <t>Lemování světlíku měděným plechem 1800*140*100 Nový náhrada odstraněného oplechování</t>
  </si>
  <si>
    <t>Lemování světlíku měděným plechem 2328*140*100 Nový náhrada odstraněného oplechování</t>
  </si>
  <si>
    <t>Lemování světlíku měděným plechem 2330*140*100 Nový náhrada odstraněného oplechování</t>
  </si>
  <si>
    <t>P/S162_STRIM</t>
  </si>
  <si>
    <t>P/S163_STRIM</t>
  </si>
  <si>
    <t>P/S164_STRIM</t>
  </si>
  <si>
    <t>Lemování střešního okna měděným plechem 600*100*100 Nový náhrada odstraněného oplechování</t>
  </si>
  <si>
    <t>P/S165_STRIM</t>
  </si>
  <si>
    <t>P/S166_STRIM</t>
  </si>
  <si>
    <t>P/S167_STRIM</t>
  </si>
  <si>
    <t>P/S168_STRIM</t>
  </si>
  <si>
    <t>P/S169_STRIM</t>
  </si>
  <si>
    <t>P/S17_STRIM</t>
  </si>
  <si>
    <t>Podokapní žlab půlkruhový 590*150*75 Zrušit a nahradit novým prvkem z Cu plechu</t>
  </si>
  <si>
    <t>P/S170_STRIM</t>
  </si>
  <si>
    <t>P/S171_STRIM</t>
  </si>
  <si>
    <t>P/S172_STRIM</t>
  </si>
  <si>
    <t>P/S173_STRIM</t>
  </si>
  <si>
    <t>P/S175_STRIM</t>
  </si>
  <si>
    <t>Oplechování nároží dvou šikmých střech pod krytinou Cu rš 500</t>
  </si>
  <si>
    <t>A10</t>
  </si>
  <si>
    <t>A11</t>
  </si>
  <si>
    <t>A12</t>
  </si>
  <si>
    <t>A13</t>
  </si>
  <si>
    <t>A14</t>
  </si>
  <si>
    <t>A15</t>
  </si>
  <si>
    <t>A8</t>
  </si>
  <si>
    <t>A9</t>
  </si>
  <si>
    <t>P/S176_STRIM</t>
  </si>
  <si>
    <t>Oplechování nároží šikmé a ploché střechy pod krytinou Cu rš 500</t>
  </si>
  <si>
    <t>A16</t>
  </si>
  <si>
    <t>A17</t>
  </si>
  <si>
    <t>A18</t>
  </si>
  <si>
    <t>P/S177_STRIM</t>
  </si>
  <si>
    <t>Oplechování hřebene pod břidlicovou krytinou Cu rš 500</t>
  </si>
  <si>
    <t>P/S18_STRIM</t>
  </si>
  <si>
    <t>Podokapní žlab půlkruhový 8800*150*75 Zrušit a nahradit novým prvkem z Cu plechu</t>
  </si>
  <si>
    <t>P/S19_STRIM</t>
  </si>
  <si>
    <t>Podokapní žlab půlkruhový 5330*150*75 Zrušit a nahradit novým prvkem z Cu plechu</t>
  </si>
  <si>
    <t>P/S20_STRIM</t>
  </si>
  <si>
    <t>Podokapní žlab půlkruhový 6780*150*75 Zrušit a nahradit novým prvkem z Cu plechu</t>
  </si>
  <si>
    <t>P/S21_STRIM</t>
  </si>
  <si>
    <t>Podokapní žlab půlkruhový 7100*150*75 Zrušit a nahradit novým prvkem z Cu plechu</t>
  </si>
  <si>
    <t>P/S22_STRIM</t>
  </si>
  <si>
    <t>P/S23_STRIM</t>
  </si>
  <si>
    <t>Nástřešní žlab půlkruhový 2400*140*100 Zrušit a nahradit novým prvkem z Cu plechu</t>
  </si>
  <si>
    <t>P/S24_STRIM</t>
  </si>
  <si>
    <t>Nástřešní žlab půlkruhový 14860*150*75 Zrušit a nahradit novým prvkem z Cu plechu</t>
  </si>
  <si>
    <t>P/S25_STRIM</t>
  </si>
  <si>
    <t>P/S26_VRATIM</t>
  </si>
  <si>
    <t>Podokapní žlab půlkruhový 5170*150*75 Zrušit a nahradit novým prvkem z Cu plechu</t>
  </si>
  <si>
    <t>P/S27_VRATIM</t>
  </si>
  <si>
    <t>Podokapní žlab půlkruhový 11340*150*75 Zrušit a nahradit novým prvkem z Cu plechu</t>
  </si>
  <si>
    <t>P/S29_VRATIM</t>
  </si>
  <si>
    <t>okapní roura Kruhová přímá 7820*150*75 Zrušit a nahradit novým prvkem z Cu plechu</t>
  </si>
  <si>
    <t>Podokapní žlab půlkruhový 2940*150*75 Zrušit a nahradit novým prvkem z Cu plechu</t>
  </si>
  <si>
    <t>P/S30_SZ_FIM</t>
  </si>
  <si>
    <t>Kruhová okapová roura s odskoky přes římsu 12500*150*150 Zrušit a nahradit novým prvkem z Cu plechu</t>
  </si>
  <si>
    <t>P/S31_SZ_FIM</t>
  </si>
  <si>
    <t>P/S32_JZ_FIM</t>
  </si>
  <si>
    <t>P/S33_JZ_FIM</t>
  </si>
  <si>
    <t>Kruhová okapová soura s odskoky přes římsu 8800*150*150 Zrušit a nahradit novým prvkem z Cu plechu</t>
  </si>
  <si>
    <t>P/S34_JV_F_PIM</t>
  </si>
  <si>
    <t>ležatý dešťový svod 7250*140*100 Odstranění bez náhrady</t>
  </si>
  <si>
    <t>P/S35_JZ_F_INIM</t>
  </si>
  <si>
    <t>Kruhová okapová soura s odskoky přes římsu 12200*150*150 Zrušit a nahradit novým prvkem z Cu plechu</t>
  </si>
  <si>
    <t>P/S36_JZ_F_INIM</t>
  </si>
  <si>
    <t>Kruhová okapová roura s odskoky přes římsu 12200*150*150 Zrušit a nahradit novým prvkem z Cu plechu</t>
  </si>
  <si>
    <t>P/S37_SV_FIM</t>
  </si>
  <si>
    <t>P/S38_JZ_FIM</t>
  </si>
  <si>
    <t>P/S39_JZ_FIM</t>
  </si>
  <si>
    <t>Kruhová okapová roura s odskoky přes římsu 4300*100*100 Zrušit a nahradit novým prvkem z Cu plechu</t>
  </si>
  <si>
    <t>P/S40_STRIM</t>
  </si>
  <si>
    <t>Nástřešní žlab půlkruhový 9330*150*75 Zrušit a nahradit novým prvkem z Cu plechu</t>
  </si>
  <si>
    <t>P/S41_STRIM</t>
  </si>
  <si>
    <t>Nástřešní žlab půlkruhový 6780*150*75 Zrušit a nahradit novým prvkem z Cu plechu</t>
  </si>
  <si>
    <t>P/S42_STRIM</t>
  </si>
  <si>
    <t>Nástřešní žlab půlkruhový 9035*150*75 Zrušit a nahradit novým prvkem z Cu plechu</t>
  </si>
  <si>
    <t>P/S43_STRIM</t>
  </si>
  <si>
    <t>P/S45_STR_GIM</t>
  </si>
  <si>
    <t>Nástřešní žlab půlkruhový - segment 910*150*75 Odstranění bez náhrady nahradit novým prvkem z Cu plechu</t>
  </si>
  <si>
    <t>P/S46_SZ_F_GIM</t>
  </si>
  <si>
    <t>Kruhová okapová soura s odskoky přes římsu 7400*150*150 Zrušit a nahradit novým prvkem z Cu plechu</t>
  </si>
  <si>
    <t>P/S47_SZ_F_GIM</t>
  </si>
  <si>
    <t>P/S48_Z_VEZIM</t>
  </si>
  <si>
    <t>Kruhová okapová soura s odskoky přes římsu 5900*100*100 Odstranění bez náhrady nahradit novým prvkem z Cu plechu</t>
  </si>
  <si>
    <t>P/S49_STRIM</t>
  </si>
  <si>
    <t>Nástřešní žlab půlkruhový - segment z měděného plechu 590*150*75 Nový náhrada odstraněného žlabu</t>
  </si>
  <si>
    <t>P/S50_STRIM</t>
  </si>
  <si>
    <t>Nástřešní žlab půlkruhový - segment z měděného plechu 640*150*75 Nový náhrada odstraněného žlabu</t>
  </si>
  <si>
    <t>P/S51_STRIM</t>
  </si>
  <si>
    <t>Nástřešní žlab půlkruhový - segment z měděného plechu 657*150*75 Nový náhrada odstraněného žlabu</t>
  </si>
  <si>
    <t>P/S52_STRIM</t>
  </si>
  <si>
    <t>Nástřešní žlab půlkruhový - segment z měděného plechu 895*150*75 Nový náhrada odstraněného žlabu</t>
  </si>
  <si>
    <t>P/S53_STRIM</t>
  </si>
  <si>
    <t>Nástřešní žlab půlkruhový - segment z měděného plechu 900*150*75 Nový náhrada odstraněného žlabu</t>
  </si>
  <si>
    <t>P/S54_STRIM</t>
  </si>
  <si>
    <t>P/S55_STRIM</t>
  </si>
  <si>
    <t>Nástřešní žlab půlkruhový - segment z měděného plechu 2081*150*75 Nový náhrada odstraněného žlabu</t>
  </si>
  <si>
    <t>P/S56_STRIM</t>
  </si>
  <si>
    <t>Nástřešní žlab půlkruhový - segment z měděného plechu 2166*150*75 Nový náhrada odstraněného žlabu</t>
  </si>
  <si>
    <t>P/S57_STRIM</t>
  </si>
  <si>
    <t>Nástřešní žlab půlkruhový - segment z měděného plechu 2344*150*75 Nový náhrada odstraněného žlabu</t>
  </si>
  <si>
    <t>P/S58_STRIM</t>
  </si>
  <si>
    <t>Nástřešní žlab půlkruhový - segment z měděného plechu 2778*150*75 Nový náhrada odstraněného žlabu</t>
  </si>
  <si>
    <t>P/S59_STRIM</t>
  </si>
  <si>
    <t>Nástřešní žlab půlkruhový - segment z měděného plechu 2939*150*75 Nový náhrada odstraněného žlabu</t>
  </si>
  <si>
    <t>P/S60_STRIM</t>
  </si>
  <si>
    <t>Nástřešní žlab půlkruhový - segment z měděného plechu 3158*120*60 Nový náhrada odstraněného žlabu</t>
  </si>
  <si>
    <t>P/S61_STRIM</t>
  </si>
  <si>
    <t>Nástřešní žlab půlkruhový - segment z měděného plechu 4957*150*75 Nový náhrada odstraněného žlabu</t>
  </si>
  <si>
    <t>P/S62_STRIM</t>
  </si>
  <si>
    <t>Nástřešní žlab půlkruhový - segment z měděného plechu 5170*150*75 Nový náhrada odstraněného žlabu</t>
  </si>
  <si>
    <t>P/S63_STRIM</t>
  </si>
  <si>
    <t>Nástřešní žlab půlkruhový - segment z měděného plechu 5177*150*75 Nový náhrada odstraněného žlabu</t>
  </si>
  <si>
    <t>P/S64_STRIM</t>
  </si>
  <si>
    <t>Nástřešní žlab půlkruhový - segment z měděného plechu 5710*150*75 Nový náhrada odstraněného žlabu</t>
  </si>
  <si>
    <t>P/S65_STRIM</t>
  </si>
  <si>
    <t>Nástřešní žlab půlkruhový - segment z měděného plechu 6480*150*75 Nový náhrada odstraněného žlabu</t>
  </si>
  <si>
    <t>P/S66_STRIM</t>
  </si>
  <si>
    <t>Nástřešní žlab půlkruhový - segment z měděného plechu 6870*120*60 Nový náhrada odstraněného žlabu</t>
  </si>
  <si>
    <t>P/S67_STRIM</t>
  </si>
  <si>
    <t>Nástřešní žlab půlkruhový - segment z měděného plechu 7100*150*75 Nový náhrada odstraněného žlabu</t>
  </si>
  <si>
    <t>P/S68_STRIM</t>
  </si>
  <si>
    <t>Nástřešní žlab půlkruhový - segment z měděného plechu 7411*150*75 Nový náhrada odstraněného žlabu</t>
  </si>
  <si>
    <t>P/S69_STRIM</t>
  </si>
  <si>
    <t>Nástřešní žlab půlkruhový - segment z měděného plechu 7823*150*75 Nový náhrada odstraněného žlabu</t>
  </si>
  <si>
    <t>P/S70_STRIM</t>
  </si>
  <si>
    <t>Nástřešní žlab půlkruhový - segment z měděného plechu 8501*150*75 Nový náhrada odstraněného žlabu</t>
  </si>
  <si>
    <t>P/S71_STRIM</t>
  </si>
  <si>
    <t>Nástřešní žlab půlkruhový - segment z měděného plechu 9960*150*75 Nový náhrada odstraněného žlabu</t>
  </si>
  <si>
    <t>P/S72_STRIM</t>
  </si>
  <si>
    <t>Nástřešní žlab půlkruhový - segment z měděného plechu 10353*150*75 Nový náhrada odstraněného žlabu</t>
  </si>
  <si>
    <t>P/S73_STRIM</t>
  </si>
  <si>
    <t>Nástřešní žlab půlkruhový - segment z měděného plechu 11339*150*75 Nový náhrada odstraněného žlabu</t>
  </si>
  <si>
    <t>P/S74_STRIM</t>
  </si>
  <si>
    <t>Nástřešní žlab půlkruhový - segment z měděného plechu 14659*150*75 Nový náhrada odstraněného žlabu</t>
  </si>
  <si>
    <t>P/S75_STRIM</t>
  </si>
  <si>
    <t>Nástřešní žlab půlkruhový - segment z měděného plechu 15160*150*75 Nový náhrada odstraněného žlabu</t>
  </si>
  <si>
    <t>P/S76_STRIM</t>
  </si>
  <si>
    <t>Nástřešní žlab půlkruhový - segment z měděného plechu 19125*120*60 Nový náhrada odstraněného žlabu</t>
  </si>
  <si>
    <t>P/S77_STRIM</t>
  </si>
  <si>
    <t>Nástřešní žlab půlkruhový - segment z měděného plechu 19375*150*75 Nový náhrada odstraněného žlabu</t>
  </si>
  <si>
    <t>P/S78_STRIM</t>
  </si>
  <si>
    <t>Nástřešní žlab půlkruhový - segment z měděného plechu 21140*150*75 Nový náhrada odstraněného žlabu</t>
  </si>
  <si>
    <t>P/S79_STRIM</t>
  </si>
  <si>
    <t>Nástřešní žlab půlkruhový - segment z měděného plechu 34790*150*75 Nový náhrada odstraněného žlabu</t>
  </si>
  <si>
    <t>P/S80_STRIM</t>
  </si>
  <si>
    <t>Kruhová okapní roura přímá z Cu plechu - prostup římsou 12500*150*150 Nový náhrada odstraněné okapní roury</t>
  </si>
  <si>
    <t>P/S81_STRIM</t>
  </si>
  <si>
    <t>P/S82_STRIM</t>
  </si>
  <si>
    <t>P/S83_STRIM</t>
  </si>
  <si>
    <t>P/S84_STRIM</t>
  </si>
  <si>
    <t>P/S85_STRIM</t>
  </si>
  <si>
    <t>P/S86_STRIM</t>
  </si>
  <si>
    <t>P/S87_STRIM</t>
  </si>
  <si>
    <t>P/S88_STRIM</t>
  </si>
  <si>
    <t>P/S89_STRIM</t>
  </si>
  <si>
    <t>Nástřešní žlab půlkruhový - segment z měděného plechu 9630*150*75 Nový náhrada odstraněného žlabu</t>
  </si>
  <si>
    <t>P/S90_STRIM</t>
  </si>
  <si>
    <t>Nástřešní žlab půlkruhový - segment z měděného plechu 7235*150*75 Nový náhrada odstraněného žlabu</t>
  </si>
  <si>
    <t>P/S91_STRIM</t>
  </si>
  <si>
    <t>Nástřešní žlab půlkruhový - segment z měděného plechu 9628*150*75 Nový náhrada odstraněného žlabu</t>
  </si>
  <si>
    <t>P/S92_STRIM</t>
  </si>
  <si>
    <t>Nástřešní žlab půlkruhový - segment z měděného plechu 7535*150*75 Nový náhrada odstraněného žlabu</t>
  </si>
  <si>
    <t>P/S93_STRIM</t>
  </si>
  <si>
    <t>P/S94_STRIM</t>
  </si>
  <si>
    <t>P/S95_STR_GIM</t>
  </si>
  <si>
    <t>Nástřešní žlab půlkruhový - segment z měděného plechu 912*150*75 Nový náhrada odstraněného žlabu</t>
  </si>
  <si>
    <t>P/S96_STRIM</t>
  </si>
  <si>
    <t>P/S97_STRIM</t>
  </si>
  <si>
    <t>P/S98_STRIM</t>
  </si>
  <si>
    <t>Lemování komína 1260*140*100 Zrušit a nahradit novým prvkem z Cu plechu</t>
  </si>
  <si>
    <t>P/S99_STRIM</t>
  </si>
  <si>
    <t>766D</t>
  </si>
  <si>
    <t>Dveře</t>
  </si>
  <si>
    <t xml:space="preserve">  766D</t>
  </si>
  <si>
    <t>D/001_K21_013IM</t>
  </si>
  <si>
    <t>Dveře Jednokřídlé ocelové_850*1900*150_Odstranění bez náhrady_Zárubeň_ocelová_Odstranění bez náhrady_Kování_odstranit_Pozn._Válečná úprava sklepů</t>
  </si>
  <si>
    <t>D/002_K21_012IM</t>
  </si>
  <si>
    <t>Dveře Jednokřídlé ocelové_900*1840*200_Zrušit a nahradit_Zárubeň_Kamenná -viz kamenické prvky - K/0-01_Repase_Kování_odstranit_Pozn._</t>
  </si>
  <si>
    <t>D/003__012IM</t>
  </si>
  <si>
    <t>Zárubeň_750*1940*80_-_Zárubeň_tesařská_Odstranění bez náhrady_Kování__Pozn._</t>
  </si>
  <si>
    <t>D/004_K21_011IM</t>
  </si>
  <si>
    <t>Dveře Jednokřídlé ocelové_936*1850*200_Zrušit a nahradit_Zárubeň_Kamenná -viz kamenické prvky - K/0-02_Repase_Kování_odstranit_Pozn._Válečná úprava sk</t>
  </si>
  <si>
    <t>D/005__011IM</t>
  </si>
  <si>
    <t>D/006_K21_014IM</t>
  </si>
  <si>
    <t>Dveře Jednokřídlé ocelové_870*1890*50_Zrušit a nahradit_Zárubeň_ocelová_Odstranění bez náhrady_Kování_odstranit_Pozn._Válečná úprava sklepů , náhrada</t>
  </si>
  <si>
    <t>D/007__014IM</t>
  </si>
  <si>
    <t>Zárubeň_650*1940*80_-_Zárubeň_tesařská_Odstranění bez náhrady_Kování__Pozn._</t>
  </si>
  <si>
    <t>D/008__009IM</t>
  </si>
  <si>
    <t>Dveře Jednokřídlé ocelové_900*1970*50_Nové_Zárubeň_ocelová_Nová_Kování_nové_Pozn._Analogie</t>
  </si>
  <si>
    <t>D/009__015IM</t>
  </si>
  <si>
    <t>Dveře Jednokřídlé ocelové_950*1890*200_Nové_Zárubeň_Kamenná - viz Kamenické prvky K/0-04_Repase_Kování_nové_Pozn._Analogie</t>
  </si>
  <si>
    <t>D/010__015IM</t>
  </si>
  <si>
    <t>D/011_K21_015IM</t>
  </si>
  <si>
    <t>Dveře Jednokřídlé ocelové_890*1890*50_Odstranění bez náhrady_Zárubeň_ocelová_Odstranění bez náhrady_Kování_odstranit_Pozn._</t>
  </si>
  <si>
    <t>D/012__004IM</t>
  </si>
  <si>
    <t>Dveře Jednokřídlé ocelové_800*1890*50_Nové_Zárubeň_ocelová_Nová_Kování_nové_Pozn._Analogie</t>
  </si>
  <si>
    <t>D/013_K21_004IM</t>
  </si>
  <si>
    <t>Dveře Jednokřídlé ocelové_900*1890*50_Odstranění bez náhrady_Zárubeň_ocelová_Odstranění bez náhrady_Kování_odstranit_Pozn._válečná úprava sklepů</t>
  </si>
  <si>
    <t>D/014__004IM</t>
  </si>
  <si>
    <t>Zárubeň_800*1940*80_-_Zárubeň_tesařská_Odstranění bez náhrady_Kování__Pozn._</t>
  </si>
  <si>
    <t>D/015__004IM</t>
  </si>
  <si>
    <t>Dveře Jednokřídlé ocelové_800*1890*50_Nové_Zárubeň_ocelová_Nová_Kování_nové_Pozn._Analogie, obnova původního otvoru</t>
  </si>
  <si>
    <t>D/016__005IM</t>
  </si>
  <si>
    <t>Dveře Jednokřídlé ocelové_800*1890*150_Nové_Zárubeň_Kamenná - viz Kamenické prvky K/0-04_Repase_Kování_nové_Pozn._Analogie</t>
  </si>
  <si>
    <t>D/017_K21_003IM</t>
  </si>
  <si>
    <t>D/018_K22_016IM</t>
  </si>
  <si>
    <t>Dveře Dvoukřídlé skládací kovové_1180*1890*300_Repase_Zárubeň_Kamenná - viz Kamenické prvky K/0-04_Repase_Kování_repase_Pozn._špatný stav křídel, možn</t>
  </si>
  <si>
    <t>D/019__001IM</t>
  </si>
  <si>
    <t>Dveře Jednokřídlé ocelové_900*1890*50_Nové_Zárubeň_ocelová_Nová_Kování_nové_Pozn._Analogie - náhrada novodobé mříže</t>
  </si>
  <si>
    <t>D/020__012IM</t>
  </si>
  <si>
    <t>Dveře Jednokřídlé nečleněné_800*1970*50_Nové_Zárubeň_ocelová_Nová_Kování_nové_Pozn._</t>
  </si>
  <si>
    <t>D/021__012IM</t>
  </si>
  <si>
    <t>D/022__012IM</t>
  </si>
  <si>
    <t>Dveře Posuvné_800*1970*50_Nové_Zárubeň_ocelová_Nová_Kování_nové_Pozn._</t>
  </si>
  <si>
    <t>D/023__011IM</t>
  </si>
  <si>
    <t>D/024__018IM</t>
  </si>
  <si>
    <t>Dveře Sklepní ocelové_800*1970*50_Nové_Zárubeň_ocelová_Nová_Kování_nové_Pozn._</t>
  </si>
  <si>
    <t>D/101_T030_151I</t>
  </si>
  <si>
    <t>Dveře Dvoukřídlé vnější s nadsvětlíkem, v=750 mm_1300*2350*300_Repase_Zárubeň_Kamenné ostění- viz kamenické prvky K/1-08_Repase_Kování_původní - repas</t>
  </si>
  <si>
    <t>D/102_T025_143I</t>
  </si>
  <si>
    <t>Dveře Dvoukřídlé vnější s nadsvětlíkem v=800 mm_1500*2300*200_Repase_Zárubeň_Kamenné ostění- viz kamenické prvky K/1-08_Repase_Kování_původní - repase</t>
  </si>
  <si>
    <t>D/103_T023_144I</t>
  </si>
  <si>
    <t>Dveře Dvoukřídlé vnější s nadsvětlíkem  v=700 mm_1600*3300*350_Repase_Zárubeň_Kamenné ostění- viz kamenické prvky K/1-08_Repase_Kování_původní - repas</t>
  </si>
  <si>
    <t>D/104__133IM</t>
  </si>
  <si>
    <t>Dveře Dvoukřídlé vnější s žaluziovou výplní_1349*2550*50_Odstranění bez náhrady_Zárubeň_Kamenné ostění- viz kamenické prvky K/1-08_Repase_Kování_odstr</t>
  </si>
  <si>
    <t>D/105__107IM</t>
  </si>
  <si>
    <t>Dveře Jednokřídlé vnější  kazetové s okénkem_1000*2200*100_Zrušit a nahradit_Zárubeň_tesařská do kamenného ostění K/1-11_Zrušit a nahradit_Kování_odst</t>
  </si>
  <si>
    <t>D/106__157IM</t>
  </si>
  <si>
    <t>Dveře Jednokřídlé vnější  kazetové s okénkem_1000*2250*250_Zrušit a nahradit_Zárubeň_kamenná viz kamenické prvky K/1-12_Repase_Kování_odstranit, nahra</t>
  </si>
  <si>
    <t>D/107__156IM</t>
  </si>
  <si>
    <t>Dveře Jednokřídlé vnější  kazetové s okénkem_1020*2250*250_Zrušit a nahradit_Zárubeň_kamenná viz kamenické prvky K/1-13_Repase_Kování_odstranit, nahra</t>
  </si>
  <si>
    <t>D/108__154IM</t>
  </si>
  <si>
    <t>Dveře Dvoukřídlé kazetové prosklené, s nadsvětlíkem v=960 mm_1287*2300*390_Zrušit a nahradit_Zárubeň_dřevěná rámová_Zrušit a nahradit_Kování_odstranit</t>
  </si>
  <si>
    <t>D/109_T010_122I</t>
  </si>
  <si>
    <t>Dveře Dvoukřídlé kazetové prosklené bez nadvětlíku_1100*2050*200_Zrušit a nahradit_Zárubeň_bez zárubně_-_Kování_sejmout, uložit do depozitu, nahradit</t>
  </si>
  <si>
    <t>D/110_T012_117I</t>
  </si>
  <si>
    <t>Dveře Dvoukřídlé kazetové prosklené s nadsvětlíkem_1100*2050*100_Zrušit a nahradit_Zárubeň_zděné ostění_-_Kování_sejmout, uložit do depozitu, nahradit</t>
  </si>
  <si>
    <t>D/111_T006_146I</t>
  </si>
  <si>
    <t>Dveře Dvoukřídlé kazetové s nadsvětlíkem_1600*2500*300_Repase_Zárubeň_Kamenné ostění- viz kamenické prvky K/1-08_Repase_Kování_původní - repase_Pozn._</t>
  </si>
  <si>
    <t>D/112_T015_148I</t>
  </si>
  <si>
    <t>Dveře Jednokřídlé kazetové s okénkem vnější_900*1900*250_Repase_Zárubeň_Dez zárubně_-_Kování_původní - repase, doplnění, novodobé odstranit, nahradit_</t>
  </si>
  <si>
    <t>D/113_T013okno_</t>
  </si>
  <si>
    <t>Dveře Jednokřídlé kazetové prosklené vnější - nový vstup_1130*2010*80_Nové_Zárubeň_Dřevěná rámová_Nová_Kování_původní okenní - uložit do depozitu, nov</t>
  </si>
  <si>
    <t>D/114__149IM</t>
  </si>
  <si>
    <t>Dveře Jednokřídlé kazetové vnitřní_900*1970*300_Nové_Zárubeň_Dřevěná s deštěním_Nová_Kování_nové podle vzorových dveří_Pozn._Kopie</t>
  </si>
  <si>
    <t>D/115__110IM</t>
  </si>
  <si>
    <t>Dveře Jednokřídlé kazetové vnitřní_700*1970*300_Nové_Zárubeň_Dřevěná s deštěním_Nová_Kování_nové podle vzorových dveří_Pozn._Kopie</t>
  </si>
  <si>
    <t>D/116__110IM</t>
  </si>
  <si>
    <t>Dveře Jednokřídlé vnitřní_800*1970*100_Odstranění bez náhrady_Zárubeň__Odstranění bez náhrady_Kování__Pozn._</t>
  </si>
  <si>
    <t>D/117__110IM</t>
  </si>
  <si>
    <t>D/118_T021_103I</t>
  </si>
  <si>
    <t>Dveře Jednokřídlé kazetové vnitřníkazetové_950*2300*300_Repase_Zárubeň_Dřevěná s deštěním_Repase_Kování_původní - repase_Pozn._Vzor pro kopie, průzkum</t>
  </si>
  <si>
    <t>D/119__107IM</t>
  </si>
  <si>
    <t>Dveře Jednokřídlé vnitřní_800*1970*150_Odstranění bez náhrady_Zárubeň_Obložková_Odstranění bez náhrady_Kování__Pozn._</t>
  </si>
  <si>
    <t>D/120__107IM</t>
  </si>
  <si>
    <t>Dveře Jednokřídlé vnitřní_800*1970*100_Odstranění bez náhrady_Zárubeň_Obložková_Odstranění bez náhrady_Kování__Pozn._</t>
  </si>
  <si>
    <t>D/121__107IM</t>
  </si>
  <si>
    <t>D/122__103IM</t>
  </si>
  <si>
    <t>Dveře Jednokřídlé kazetové vnitřní_800*2300*100_Zrušit a nahradit_Zárubeň_Dřevěná s deštěním_Zrušit a nahradit_Kování__Pozn._Kopie</t>
  </si>
  <si>
    <t>D/124__103IM</t>
  </si>
  <si>
    <t>Prázdný otvor s obložkou_1130*2000*210_-_Zárubeň_Obložková_Nová_Kování_-_Pozn._Kopie obložky</t>
  </si>
  <si>
    <t>D/125_T016_148I</t>
  </si>
  <si>
    <t>Prázdný otvor s obložkou_700*1900*150_Nové_Zárubeň_Obložková_Repase_Kování__Pozn._</t>
  </si>
  <si>
    <t>D/126_T014_148I</t>
  </si>
  <si>
    <t>Dveře Jednokřídlé kazetové vnitřní_800*1870*300_Repase_Zárubeň_Dřevěná s deštěním_Repase_Kování_původní - repase_Pozn._Průzkum a obnova původní povrch</t>
  </si>
  <si>
    <t>D/127__107IM</t>
  </si>
  <si>
    <t>D/128__107IM</t>
  </si>
  <si>
    <t>D/129__107IM</t>
  </si>
  <si>
    <t>Dveře Jednokřídlé vnitřní_600*1970*100_Odstranění bez náhrady_Zárubeň__Odstranění bez náhrady_Kování__Pozn._</t>
  </si>
  <si>
    <t>D/130_T020_107I</t>
  </si>
  <si>
    <t>Dveře Jednokřídlé kazetové vnitřní_950*2270*300_Repase_Zárubeň_Dřevěné_Repase_Kování_původní - repase, novodobé nebo chybějící nahradit kopiemi_Pozn._</t>
  </si>
  <si>
    <t>D/131__143IM</t>
  </si>
  <si>
    <t>Dveře Jednokřídlé vnitřní_900*1970*100_Odstranění bez náhrady_Zárubeň_ocelová_Odstranění bez náhrady_Kování__Pozn._Nahradí je D/1-32</t>
  </si>
  <si>
    <t>D/132__143IM</t>
  </si>
  <si>
    <t>Dveře Jednokřídlé kazetové vnitřní_950*2300*500_Nové_Zárubeň_Dřevěná s deštěním_Nová_Kování_nové - kopie kování _Pozn._Kopie</t>
  </si>
  <si>
    <t>D/133__106IM</t>
  </si>
  <si>
    <t>Dveře Jednokřídlé kazetové vnitřní_950*2300*300_Nové_Zárubeň_Dřevěná s deštěním_Nová_Kování__Pozn._Analogie - s prosklením kazet v horních 2/3</t>
  </si>
  <si>
    <t>D/134_T026_145I</t>
  </si>
  <si>
    <t>Dveře Jednokřídlé kazetové vnitřní_950*2270*500_Repase_Zárubeň_Dřevěná s deštěním_Repase_Kování_původní repasovat, novodobé nahradit kopiemi původního</t>
  </si>
  <si>
    <t>D/135__113IM</t>
  </si>
  <si>
    <t>Dveře Dvoukřídlé kazetové vnitřní_1150*2350*600_Nové_Zárubeň_Dřevěná s deštěním_Zrušit a nahradit_Kování_nové - kopie pdole vzorových nové - kopie pod</t>
  </si>
  <si>
    <t>D/136_štukyinte</t>
  </si>
  <si>
    <t>Dveře Dvoukřídlé kazetové vnitřní_1150*2350*450_Nové_Zárubeň_Dřevěná s deštěním_Zrušit a nahradit_Kování_nové - kopie podle vzorových dveří_Pozn._Kopi</t>
  </si>
  <si>
    <t>D/137__114IM</t>
  </si>
  <si>
    <t>Dveře Dvoukřídlé kazetové vnitřní_1210*2350*600_Nové_Zárubeň_Dřevěná s deštěním_Nová_Kování_nové - kopie podle vzorových dveří_Pozn._Kopie</t>
  </si>
  <si>
    <t>D/138_štukyinte</t>
  </si>
  <si>
    <t>D/139__115IM</t>
  </si>
  <si>
    <t>Dveře Dvoukřídlé vnitřní_1000*2350*130_Odstranění bez náhrady_Zárubeň_Dřevěná s deštěním_Odstranění bez náhrady_Kování_odstranit_Pozn._</t>
  </si>
  <si>
    <t>D/140__115IM</t>
  </si>
  <si>
    <t>Dveře Dvoukřídlé kazetové vnitřní_1150*2350*620_Nové_Zárubeň_Dřevěná s deštěním_Nová_Kování_nové - kopie podle vzorových dveří_Pozn._Kopie</t>
  </si>
  <si>
    <t>D/141__105IM</t>
  </si>
  <si>
    <t>Prázný otvor s deštěním_900*2350*500_-_Zárubeň_Dřevěná s deštěním_Nová_Kování_-_Pozn._Kopie obložky, bez zdobené supraporty</t>
  </si>
  <si>
    <t>D/142_T007_146I</t>
  </si>
  <si>
    <t>Dveře Jednokřídlé kazetové vnitřní_950*2300*300_Odstranění bez náhrady_Zárubeň_Dřevěná s deštěním_Odstranění bez náhrady_Kování_původní - uložit do de</t>
  </si>
  <si>
    <t>D/143_T009_147I</t>
  </si>
  <si>
    <t>Dveře Jednokřídlé kazetové vnitřní_950*2300*300_Repase_Zárubeň_Dřevěná s deštěním_Repase_Kování_původní - repase, kliku nahradit kopií původní_Pozn._P</t>
  </si>
  <si>
    <t>D/144_T119_147I</t>
  </si>
  <si>
    <t>Prázdný otvor s obložkou_950*2300*300_-_Zárubeň_Dřevěná s deštěním_Repase_Kování_-_Pozn._Průzkum a obnova původní povrchové úpravy</t>
  </si>
  <si>
    <t>D/145_T120_104I</t>
  </si>
  <si>
    <t>Dveře Jednokřídlé vnitřní kazetové prosklené_950*2020*250_Repase_Zárubeň_Dřevěná s deštěním_Repase_Kování_původní - repase_Pozn._Průzkum a obnova půvo</t>
  </si>
  <si>
    <t>D/146__112IM</t>
  </si>
  <si>
    <t>Dveře Jednokřídlé_800*1970*100_Odstranění bez náhrady_Zárubeň_ocelová_Odstranění bez náhrady_Kování_odstranit_Pozn._</t>
  </si>
  <si>
    <t>D/147_T010odstr</t>
  </si>
  <si>
    <t>Dveře Dvoukřídlé_1250*2250*800_Zrušit a nahradit_Zárubeň_Dřevěná s deštěním_Zrušit a nahradit_Kování_nové - kopie podle vzorových dveří_Pozn._</t>
  </si>
  <si>
    <t>D/148_T010odstr</t>
  </si>
  <si>
    <t>Dveře dvoukřídlé kazetové vnitřní_1410*2300*350_Nové_Zárubeň_Dřevěná s deštěním_Zrušit a nahradit_Kování_nové - kopie podle vzorových dveří_Pozn._Kopi</t>
  </si>
  <si>
    <t>D/149__150IM</t>
  </si>
  <si>
    <t>Dveře Jednokřídlé kazetové vnitřní_800*1970*100_Zrušit a nahradit_Zárubeň_dřevěná s deštěním_Zrušit a nahradit_Kování_nové - kopie podle vzorových dve</t>
  </si>
  <si>
    <t>D/150__118IM</t>
  </si>
  <si>
    <t>Dveře Jednokřídlé vnitřní_800*1970*100_Odstranění bez náhrady_Zárubeň_ocelová_Odstranění bez náhrady_Kování_odstranit_Pozn._</t>
  </si>
  <si>
    <t>D/151_T010_117I</t>
  </si>
  <si>
    <t>Dveře Dvoukřídlé kazetové prosklené_1250*2250*520_Zrušit a nahradit_Zárubeň_Dřevěná s deštěním_Zrušit a nahradit_Kování_uložit do depozitu, nové podle</t>
  </si>
  <si>
    <t>D/152__151IM</t>
  </si>
  <si>
    <t>Dveře Jednokřídlé kazetové vnitřní_900*1970*150_Nové_Zárubeň_obložková_Nová_Kování_nové, analogie podle historických vzorů_Pozn._analogie podle dveří</t>
  </si>
  <si>
    <t>D/153__119IM</t>
  </si>
  <si>
    <t>Dveře Jednokřídlé kazetové vnitřní_900*1970*150_Nové_Zárubeň_Obložková_Nová_Kování_analogie podle historických vzorů, WC zámek pro invalidy_Pozn._anal</t>
  </si>
  <si>
    <t>D/154__151IM</t>
  </si>
  <si>
    <t>Dveře Jednokřídlé kazetové vnitřní_800*1970*150_Nové_Zárubeň_Obložková_Nová_Kování_analogie podle historických vzorů_Pozn._analogie</t>
  </si>
  <si>
    <t>D/155__120IM</t>
  </si>
  <si>
    <t>Dveře Jednokřídlé kazetové vnitřní_700*1970*100_Nové_Zárubeň_obložková_Nová_Kování_nové, analogie podle historických vzorů_Pozn._analogie</t>
  </si>
  <si>
    <t>D/156__120IM</t>
  </si>
  <si>
    <t>Dveře Jednokřídlé kazetové vnitřní_700*1970*100_Nové_Zárubeň_obložková_Nová_Kování_nové, analogie podle historických vzorů, WC zámek_Pozn._analogie</t>
  </si>
  <si>
    <t>D/157__120IM</t>
  </si>
  <si>
    <t>D/158__120IM</t>
  </si>
  <si>
    <t>D/159__121IM</t>
  </si>
  <si>
    <t>Dveře Jednokřídlé_800*1970*150_Zrušit a nahradit_Zárubeň_obložková_Zrušit a nahradit_Kování_nové, analogie podle historických vzorů_Pozn._Kopie</t>
  </si>
  <si>
    <t>D/160__153IM</t>
  </si>
  <si>
    <t>Dveře Dvoukřídlé kazetové vnitřní_1400*2020*450_Nové_Zárubeň_obložková s deštěním_Nová_Kování_nové, analogie podle historických vzorů_Pozn._Kopie</t>
  </si>
  <si>
    <t>D/161__122IM</t>
  </si>
  <si>
    <t>Dveře Prázdný otvor_1400*2200*400_Nové_Zárubeň_obložková s deštěním_Nová_Kování__Pozn._Kopie, bez zdobené supraporty</t>
  </si>
  <si>
    <t>D/162__123IM</t>
  </si>
  <si>
    <t>D/163__124IM</t>
  </si>
  <si>
    <t>Dveře Dvoukřídlé prosklené vnitřní_1450*2020*80_Odstranění bez náhrady_Zárubeň_rámová_Odstranění bez náhrady_Kování_odstranit_Pozn._</t>
  </si>
  <si>
    <t>D/164__125IM</t>
  </si>
  <si>
    <t>Dveře Jednokřídlé kazetové vnitřní_800*1970*100_Nové_Zárubeň_obložková_Nová_Kování_nové, analogie podle historických vzorů_Pozn._analogie</t>
  </si>
  <si>
    <t>D/165__125IM</t>
  </si>
  <si>
    <t>D/166__125IM</t>
  </si>
  <si>
    <t>D/167__125IM</t>
  </si>
  <si>
    <t>D/168__155IM</t>
  </si>
  <si>
    <t>Dveře Dvoukřídlé prosklené_1400*2300*193_Odstranění bez náhrady_Zárubeň_Kamenné ostění- viz kamenické prvky K/1-20_Repase_Kování_odstranit_Pozn._</t>
  </si>
  <si>
    <t>D/169__155IM</t>
  </si>
  <si>
    <t>Dveře Jednokřídlé kazetové vnitřní_800*2300*100_Nové_Zárubeň_Obložková_Nová_Kování_nové, analogie podle historických vzorů_Pozn._Analogie</t>
  </si>
  <si>
    <t>D/170__155IM</t>
  </si>
  <si>
    <t>Dveře Jednokřídlé kazetové vnitřní_700*1970*100_Nové_Zárubeň_obložková_Nová_Kování_nové, analogie podle historických vzorů, WC zámek_Pozn._Analogie</t>
  </si>
  <si>
    <t>D/171__155IM</t>
  </si>
  <si>
    <t>D/172__155IM</t>
  </si>
  <si>
    <t>D/173_T005_113I</t>
  </si>
  <si>
    <t>Dveře Dveře v truhlářské stěně_2000*2450*100_Nové_Zárubeň_obložková_Nová_Kování__Pozn._</t>
  </si>
  <si>
    <t>D/174__128IM</t>
  </si>
  <si>
    <t>Dveře Jednokřídlé kazetové vnitřní_800*1970*100_Nové_Zárubeň_obložková_Nová_Kování_nové, analogie podle historických vzorů_Pozn._Analogie</t>
  </si>
  <si>
    <t>D/175__155IM</t>
  </si>
  <si>
    <t>Dveře Jednokřídlé zasklené vnitřní_950*1970*50_Odstranění bez náhrady_Zárubeň_rámová_Odstranění bez náhrady_Kování_odstranit_Pozn._</t>
  </si>
  <si>
    <t>D/176__129IM</t>
  </si>
  <si>
    <t>Dveře Jednokřídlé kazetové vnitřní_950*1970*50_Zrušit a nahradit_Zárubeň_obložková_Zrušit a nahradit_Kování_nové, analogie podle historických vzorů_</t>
  </si>
  <si>
    <t>D/177__130IM</t>
  </si>
  <si>
    <t>Dveře Zrušená položka_800*1970*100_Nové_Zárubeň_obložková_Nová_Kování_nové, analogie podle historických vzorů_Pozn._Analogie</t>
  </si>
  <si>
    <t>D/178__130IM</t>
  </si>
  <si>
    <t>Dveře Jednokřídlé kazetové vnitřní_700*1970*100_Nové_Zárubeň_obložková_Nová_Kování_nové, analogie podle historických vzorů_Pozn._Analogie</t>
  </si>
  <si>
    <t>D/179_nové_158I</t>
  </si>
  <si>
    <t>D/180_nové_131I</t>
  </si>
  <si>
    <t>Dveře Jednokřídlé kazetové vnitřní_900*1920*50_Zrušit a nahradit_Zárubeň_obložková_Zrušit a nahradit_Kování_nové, analogie podle historických vzorů_</t>
  </si>
  <si>
    <t>D/181__131IM</t>
  </si>
  <si>
    <t>Dveře Dvoukřídlé kazetové vnitřní_1350*2550*50_Zrušit a nahradit_Zárubeň_rámová do kamenného ostění_Zrušit a nahradit_Kování_nové - analogie podle his</t>
  </si>
  <si>
    <t>D/182_T133_159I</t>
  </si>
  <si>
    <t>Dveře Jednokřídlé vnější s žaluziovou výplní_930*2200*300_Repase_Zárubeň_Kamenné ostění- viz kamenické prvky K/1-64_Repase_Kování_původní - repase_Poz</t>
  </si>
  <si>
    <t>D/183__138IM</t>
  </si>
  <si>
    <t>Dveře Jednokřídlé vnější s žaluziovou výplní_1070*1970*150_Nové_Zárubeň_Kamenné ostění- viz kamenické prvky K/1-65_Repase_Kování_nové - analogie podle</t>
  </si>
  <si>
    <t>D/184_T135_137I</t>
  </si>
  <si>
    <t>Dveře Jednokřídlé vnější s žaluziovou výplní_940*1970*230_Repase_Zárubeň_Kamenné ostění- viz kamenické prvky K/1-66_Repase_Kování_nové - analogie podl</t>
  </si>
  <si>
    <t>D/185_T136_136I</t>
  </si>
  <si>
    <t>Dveře Jednokřídlé  s žaluziovou výplní - obnova odstraněného prvku_800*1970*490_Nové_Zárubeň_Rámová_Nová_Kování_Nové - kopie kování</t>
  </si>
  <si>
    <t>D/186__136IM</t>
  </si>
  <si>
    <t>Dveře Jednokřídlé s žaluziovou výplní_800*1970*550_Nové_Zárubeň_Rámová_Nová_Kování_Nové - kopie kování_Pozn._Analogie</t>
  </si>
  <si>
    <t>D/187_T126_135I</t>
  </si>
  <si>
    <t>Dveře Jednokřídlé kazetové prosklené_790*2150*100_Odstranění bez náhrady_Zárubeň_Obložková_Odstranění bez náhrady_Kování_původní - uložit do depozitu,</t>
  </si>
  <si>
    <t>D/188_T126_134I</t>
  </si>
  <si>
    <t>Dveře Jednokřídlé kazetové prosklené_790*2150*100_Repase_Zárubeň_Obložková_Repase_Kování_původní - repase, novodobé nahradit kopií_Pozn._Průzkum a obn</t>
  </si>
  <si>
    <t>D/189_T127_132I</t>
  </si>
  <si>
    <t>Dveře Jednokřídlé kazetové_930*2000*650_Repase_Zárubeň_Dřevěná s deštěním_Repase_Kování_původní - repase_Pozn._Průzkum a obnova původní povrchové úpra</t>
  </si>
  <si>
    <t>D/190_T124_132I</t>
  </si>
  <si>
    <t>Dveře Jednokřídlé žaluziové_930*2200*210_Repase_Zárubeň_Dřevěné_Repase_Kování_původní - repase_Pozn._Průzkum a obnova původní povrchové úpravy</t>
  </si>
  <si>
    <t>D/191_T132_průj</t>
  </si>
  <si>
    <t>Dveře Dvoukřídlá vjezdová vrata s brankou_2912*3940*100_Repase_Zárubeň_zděné ostění_Repase_Kování_původní repase, novodobé nahradit analogií podle his</t>
  </si>
  <si>
    <t>D/192__141IM</t>
  </si>
  <si>
    <t>Dveře Dvoukřídlá vrata se segmentovým nadsvětlíkem_3130*2200*150_Repase_Zárubeň_Rámová_Repase_Kování_repase_Pozn._</t>
  </si>
  <si>
    <t>D/193__140IM</t>
  </si>
  <si>
    <t>D/194__131IM</t>
  </si>
  <si>
    <t>Dveře Dvoukřídlé vnější s žaluziovou výplní_1350*2550*52_Nové_Zárubeň_Kamenné ostění viz kamenické prvky K/1-10_Repase_Kování_nové - analogie podle hi</t>
  </si>
  <si>
    <t>D/201__210IM</t>
  </si>
  <si>
    <t>Dveře Dvoukřídlé kazetové vnější_1350*2600*300_Nové_Zárubeň_Obložková_Nová_Kování__Pozn._Analogie, bez nadsvětlíku, příp. kopie podle hist. fot</t>
  </si>
  <si>
    <t>D/202__209IM</t>
  </si>
  <si>
    <t>Dveře Francouzské okno_1550*2600*140_Nové_Zárubeň_Obložková_Nová_Kování_nové - analogie podle historických vzorů_Pozn._Obnova původního otvoru - kopie</t>
  </si>
  <si>
    <t>D/203__209IM</t>
  </si>
  <si>
    <t>D/204__209IM</t>
  </si>
  <si>
    <t>D/205__209IM</t>
  </si>
  <si>
    <t>Dveře Dvoukřídlé kazetové vnitřní_1550*2480*350_Nové_Zárubeň_Dřevěná s deštěním_Nová_Kování_nové - analogie podle historických vzorů_Pozn._Kopie</t>
  </si>
  <si>
    <t>D/206__211IM</t>
  </si>
  <si>
    <t>Dveře Dvoukřídlé kazetové vnitřní - náhrada původního křídla_1260*2480*500_Zrušit a nahradit_Zárubeň_Dřevěná s deštěním_Repase_Kování_nové - analogie</t>
  </si>
  <si>
    <t>D/207_T042_212I</t>
  </si>
  <si>
    <t>Dveře Nová křídla kazetových dveří do stávajícího deštění_1250*2480*480_Nové_Zárubeň_Dřevěná s deštěním_Repase_Kování_nové - analogie podle historický</t>
  </si>
  <si>
    <t>D/208_T069_208I</t>
  </si>
  <si>
    <t>Dveře Jednokřídlé kazetové vnitřní_850*2450*330_Repase_Zárubeň_Dřevěná s deštěním_Repase_Kování_původní - repase, doplnit kopiemi_Pozn._Průzkum a obno</t>
  </si>
  <si>
    <t>D/209__208IM</t>
  </si>
  <si>
    <t>Dveře Jednokřídlé kazetové vnitřní prosklené_900*2450*180_Nové_Zárubeň_Dřevěná s deštěním_Nová_Kování_nové - analogie podle historických vzorů_Pozn._A</t>
  </si>
  <si>
    <t>D/211__203IM</t>
  </si>
  <si>
    <t>Prázdný otvor s deštěním_1130*1970*150_-_Zárubeň_Dřevěná s deštěním_Nová_Kování__Pozn._Analogie</t>
  </si>
  <si>
    <t>D/212__203IM</t>
  </si>
  <si>
    <t>D/213_T069_202I</t>
  </si>
  <si>
    <t>D/214__212IM</t>
  </si>
  <si>
    <t>Dveře Jednokřídlé kazetové vnitřní_800*2450*500_Nové_Zárubeň_Dřevěná s deštěním_Nová_Kování_nové - analogie podle historických vzorů_Pozn._Analogie</t>
  </si>
  <si>
    <t>D/215_T042_213I</t>
  </si>
  <si>
    <t>Nová křídla kazetových dveří do stávajícího deštění_1250*2480*350_Nové_Zárubeň_Dřevěná s deštěním_Repase_Kování_nové - analogie podle historických vzo</t>
  </si>
  <si>
    <t>D/216_T042_213I</t>
  </si>
  <si>
    <t>Dveře Dvoukřídlé kazetové vnitřní_1250*2480*350_Zrušit a nahradit_Zárubeň_Dřevěná s deštěním_Repase_Kování_nové - analogie podle historických vzorů_Po</t>
  </si>
  <si>
    <t>D/217__214IM</t>
  </si>
  <si>
    <t>Dveře Dvoukřídlé kazetové vnitřní_1250*2480*350_Zrušit a nahradit_Zárubeň_Dřevěná s deštěním_Zrušit a nahradit_Kování_nové - analogie podle historický</t>
  </si>
  <si>
    <t>D/218_T032_201I</t>
  </si>
  <si>
    <t>Dveře Dvoukřídlé kazetové vnitřní_1250*2480*500_Repase_Zárubeň_Dřevěná s deštěním_Repase_Kování_původní - repase_Pozn._Vzor pro kopie, průzkum a obnov</t>
  </si>
  <si>
    <t>D/219_T033_201I</t>
  </si>
  <si>
    <t>Dveře Dvoukřídlé kazetové vnitřní se supraportou_1250*2480*350_Repase_Zárubeň_Dřevěná s deštěním_Repase_Kování_původní - repase_Pozn._Průzkum a obnova</t>
  </si>
  <si>
    <t>D/220_T034_235I</t>
  </si>
  <si>
    <t>Dveře Dvoukřídlé prosklené s nadsvětlíkem_1550*2450*330_Repase_Zárubeň_Dřevěná s deštěním_Repase_Kování_původní - repase_Pozn._Průzkum a obnova původn</t>
  </si>
  <si>
    <t>D/221_T035_234I</t>
  </si>
  <si>
    <t>Dveře Dvoukřídlé kazetové vnitřní_1250*2480*330_Nové_Zárubeň_Dřevěná s deštěním_Repase_Kování_nové - analogie podle historických vzorů_Pozn._Křídlo -</t>
  </si>
  <si>
    <t>D/222_T036_234I</t>
  </si>
  <si>
    <t>Dveře Dvoukřídlé prosklené s nadsvětlíkem_1750*2450*700_Repase_Zárubeň_Dřevěná s deštěním_Repase_Kování_původní - repase_Pozn._Průzkum a obnova původn</t>
  </si>
  <si>
    <t>D/223_T036_234I</t>
  </si>
  <si>
    <t>D/224_Si26_215I</t>
  </si>
  <si>
    <t>Dveře Dvoukřídlé kazetové vnitřní_1450*2600*650_Nové_Zárubeň_Dřevěná s deštěním, náhrada štukové Si26_Zrušit a nahradit_Kování_nové - analogie podle h</t>
  </si>
  <si>
    <t>D/225__215IM</t>
  </si>
  <si>
    <t>Dveře Dvoukřídlé kazetové vnitřní_1250*2480*410_Nové_Zárubeň_Dřevěná s deštěním_Nová_Kování_nové - analogie podle historických vzorů_Pozn._Obnova půvo</t>
  </si>
  <si>
    <t>D/226_Si26_216I</t>
  </si>
  <si>
    <t>Dveře Dvoukřídlé kazetové vnitřní_1450*2600*330_Nové_Zárubeň_Dřevěná s deštěním, náhrada štukové Si26_Zrušit a nahradit_Kování_nové - analogie podle h</t>
  </si>
  <si>
    <t>D/227__216IM</t>
  </si>
  <si>
    <t>Dveře Jednokřídlé kazetové vnitřní_950*2480*410_Zrušit a nahradit_Zárubeň_Dřevěná s deštěním_Zrušit a nahradit_Kování_nové - analogie podle historický</t>
  </si>
  <si>
    <t>D/228_T053_236I</t>
  </si>
  <si>
    <t>Dveře Jednokřídlé kazetové vnitřní_950*2480*330_Repase_Zárubeň_Dřevěná s deštěním_Repase_Kování_původní - repase, novodobé nahradit kopiemi původních_</t>
  </si>
  <si>
    <t>D/229_T054_221I</t>
  </si>
  <si>
    <t>Dveře Jednokřídlé kazetové prosklené - pískované sklo_1050*2480*150_Repase_Zárubeň_Obložková_Repase_Kování_původní - repase, novodobé nahradit kopiemi</t>
  </si>
  <si>
    <t>D/230_T053_204I</t>
  </si>
  <si>
    <t>Dveře Jednokřídlé kazetové vnitřní_950*2480*320_Repase_Zárubeň_Dřevěná s deštěním_Repase_Kování_původní - repase, novodobé nahradit kopiemi_Pozn._Průz</t>
  </si>
  <si>
    <t>D/231_T057_220I</t>
  </si>
  <si>
    <t>Dveře Jednokřídlé kazetové prosklené_950*2480*330_Repase_Zárubeň_Dřevěná s deštěním_Repase_Kování_původní - repase, novodobé nahradit kopiem_Pozn._Prů</t>
  </si>
  <si>
    <t>D/232_T060_205I</t>
  </si>
  <si>
    <t>Dveře Prázdný dveřní otvor_950*2480*330_Odstranění bez náhrady_Zárubeň_Dřevěná s deštěním_Repase_Kování_původní - uložit do depozitu_Pozn._Křídla ulož</t>
  </si>
  <si>
    <t>D/233_T063_219I</t>
  </si>
  <si>
    <t>Dveře Dvoukřídlé kazetové vnitřní_1250*2480*330_Repase_Zárubeň_Dřevěná s deštěním_Repase_Kování_původní - repase, chybějící nebo novodobé - nahradit k</t>
  </si>
  <si>
    <t>D/234_Si26_217I</t>
  </si>
  <si>
    <t>D/235__217IM</t>
  </si>
  <si>
    <t>D/236_Si26_217I</t>
  </si>
  <si>
    <t>D/237_Si26_223I</t>
  </si>
  <si>
    <t>D/238__222IM</t>
  </si>
  <si>
    <t>Dveře Dvoukřídlé prosklené s nadsvětlíkem_1600*2450*340_Nové_Zárubeň_Dřevěná s deštěním_Zrušit a nahradit_Kování_nové - analogie podle historických vz</t>
  </si>
  <si>
    <t>D/239__218IM</t>
  </si>
  <si>
    <t>Dveře Jednokřídlé kazetové vnitřní_900*2480*450_Nové_Zárubeň_Dřevěná s deštěním_Nová_Kování_nové - analogie podle historických vzorů_Pozn._Analogie</t>
  </si>
  <si>
    <t>D/240_Si27_223I</t>
  </si>
  <si>
    <t>Dveře Jednokřídlé kazetové vnitřní_1125*2480*350_Zrušit a nahradit_Zárubeň_Dřevěná s deštěním, náhrada štukové Si27_Zrušit a nahradit_Kování_nové - an</t>
  </si>
  <si>
    <t>D/241_T064_222I</t>
  </si>
  <si>
    <t>Dveře Dvooukřídlé prosklené s nadsvětlíkem_1550*2600*350_Repase_Zárubeň_Dřevěná s deštěním_Repase_Kování_původní - repase_Pozn._Vzor pro kopie, průzku</t>
  </si>
  <si>
    <t>D/242_Si27_225I</t>
  </si>
  <si>
    <t>Dveře Jednokřídlé kazetové vnitřní_1140*2480*330_Zrušit a nahradit_Zárubeň_Dřevěná s deštěním, náhrada štukové Si27_Zrušit a nahradit_Kování_nové - an</t>
  </si>
  <si>
    <t>D/243_T053_224I</t>
  </si>
  <si>
    <t>Dveře Jednokřídlé kazetové vnitřní_950*2480*350_Repase_Zárubeň_Dřevěná s deštěním_Repase_Kování_původní - repase, chybějící nebo novodobé - nahradit k</t>
  </si>
  <si>
    <t>D/244_Si27_226I</t>
  </si>
  <si>
    <t>Zrušená položka_1250*2480*240_-_Zárubeň__Odstranění bez náhrady_Kování__Pozn._</t>
  </si>
  <si>
    <t>D/245__226IM</t>
  </si>
  <si>
    <t>Dveře Dvoukřídlé vnitřní kazetové_1250*2480*330_Nové_Zárubeň_Dřevěná s deštěním_Nová_Kování_nové - analogie podle historických vzorů_Pozn._Obnova půvo</t>
  </si>
  <si>
    <t>D/246_T052_226I</t>
  </si>
  <si>
    <t>Dveře Dvoukřídlé vnitřní kazetové_1250*2480*300_Nové_Zárubeň_Dřevěná s deštěním_Repase_Kování_nové - analogie podle historických vzorů_Pozn._Křídlo -</t>
  </si>
  <si>
    <t>D/247__227IM</t>
  </si>
  <si>
    <t>D/248_T052_228I</t>
  </si>
  <si>
    <t>Dveře Dvoukřídlé vnitřní kazetové_1250*2480*300_Zrušit a nahradit_Zárubeň_Dřevěná s deštěním_Repase_Kování_nové - analogie podle historických vzorů_Po</t>
  </si>
  <si>
    <t>D/249__228IM</t>
  </si>
  <si>
    <t>Dveře Dvoukřídlé vnitřní kazetové_1250*2480*330_Nové_Zárubeň_Dřevěná s deštěním_Nová_Kování_odstranit_Pozn._Obnova původního otvoru, analogie</t>
  </si>
  <si>
    <t>D/250_T067_229I</t>
  </si>
  <si>
    <t>Dveře Jednokřídlé vnitřní kazetové_700*2450*150_Repase_Zárubeň_Obložková_Repase_Kování_původní - repase_Pozn._Průzkum a obnova původní povrchové úprav</t>
  </si>
  <si>
    <t>D/251_T065_238I</t>
  </si>
  <si>
    <t>Dveře Jednokřídlé vnitřní kazetové_700*2450*150_Repase_Zárubeň_Obložková_Repase_Kování_původní - repase, změna pozice_Pozn._Otočit otvírání - využít s</t>
  </si>
  <si>
    <t>D/252_T066okno_</t>
  </si>
  <si>
    <t>Dveře Jednokřídlé vstupní - náhrada okna_800*2100*100_Zrušit a nahradit_Zárubeň_Dřevěná s deštěním_Nová_Kování_nové - analogie podle historických vzor</t>
  </si>
  <si>
    <t>D/253__230IM</t>
  </si>
  <si>
    <t>Dveře Jednokřídlé vstupní_800*1970*650_Nové_Zárubeň__Nová_Kování_nové - analogie podle historických vzorů_Pozn._Nový vstup do remízy - analogie</t>
  </si>
  <si>
    <t>D/254__230IM</t>
  </si>
  <si>
    <t>Dveře Jednokřídlé hladké_600*1970*100_Odstranění bez náhrady_Zárubeň_ocelová_Odstranění bez náhrady_Kování_odstranit_Pozn._</t>
  </si>
  <si>
    <t>D/255__230IM</t>
  </si>
  <si>
    <t>D/256__230IM</t>
  </si>
  <si>
    <t>Dveře Jednokřídlé kazetové_800*1970*100_Zrušit a nahradit_Zárubeň_dřevěná obložková_Zrušit a nahradit_Kování_nové - analogie podle historických vzorů_</t>
  </si>
  <si>
    <t>D/257__231IM</t>
  </si>
  <si>
    <t>Dveře Jednokřídlé kazetové_800*1970*170_Nové_Zárubeň_dřevěná obložková_Nová_Kování_nové - analogie podle historických vzorů_Pozn._Analogie</t>
  </si>
  <si>
    <t>D/258__232IM</t>
  </si>
  <si>
    <t>Dveře Jednokřídlé kazetové_700*2100*170_Nové_Zárubeň_dřevěná obložková_Nová_Kování_nové - analogie podle historických vzorů_Pozn._Analogie</t>
  </si>
  <si>
    <t>D/259__232IM</t>
  </si>
  <si>
    <t>Dveře Jednokřídlé kazetové_600*1970*150_Nové_Zárubeň_dřevěná obložková_Nová_Kování_nové - analogie podle historických vzorů_Pozn._Analogie</t>
  </si>
  <si>
    <t>D/260__AltánIM</t>
  </si>
  <si>
    <t>Dveře Dvoukřídlé kazetové vnější_1400*2370*100_Zrušit a nahradit_Zárubeň_kamenné ostění_Repase_Kování_původní - uložit do depozitu, nové - analogie</t>
  </si>
  <si>
    <t>D/261__AltánIM</t>
  </si>
  <si>
    <t>Dveře Dvoukřídlé kazetové vnější_1350*2400*100_Zrušit a nahradit_Zárubeň_kamenné ostění_Repase_Kování_původní - uložit do depozitu, nové - analogie</t>
  </si>
  <si>
    <t>D/262__207IM</t>
  </si>
  <si>
    <t>Dveře Jednokřídlé vnitřní_890*1970*200_Odstranění bez náhrady_Zárubeň_Obložková_Odstranění bez náhrady_Kování_odstranit_Pozn._</t>
  </si>
  <si>
    <t>D/263__209IM</t>
  </si>
  <si>
    <t>Dveře s nadsvětlíkem a bočními světlíky 1390*2600</t>
  </si>
  <si>
    <t>D/264__221IM</t>
  </si>
  <si>
    <t>Dveře dvoukřídlé kazetové 1250*2480</t>
  </si>
  <si>
    <t>D/301_T090_308I</t>
  </si>
  <si>
    <t>Dveře Jednokřídlé_700*2050*530_Odstranění bez náhrady_Zárubeň_Obložková_Odstranění bez náhrady_Kování_původní - uložit do depozitu_Pozn._uložit do dep</t>
  </si>
  <si>
    <t>D/302__307IM</t>
  </si>
  <si>
    <t>Dveře Jednokřídlé prosklené_700*1970*100_Odstranění bez náhrady_Zárubeň_Ocelová_Odstranění bez náhrady_Kování_novodobé_Pozn._nahrazeny oknem</t>
  </si>
  <si>
    <t>D/303__309IM</t>
  </si>
  <si>
    <t>Dveře Jednokřídlé_800*2050*510_Nové_Zárubeň_Dřevěná s deštěním_Nová_Kování_nové - analogie podle historických vzorů_Pozn._Analogie</t>
  </si>
  <si>
    <t>D/304_T083_307I</t>
  </si>
  <si>
    <t>Dveře Jednokřídlé_900*2050*330_Repase_Zárubeň_Dřevěná s deštěním_Repase_Kování_původní - repase, doplnění podle historických vzorů_Pozn._Průzkum a obn</t>
  </si>
  <si>
    <t>D/305_T083_307I</t>
  </si>
  <si>
    <t>D/306_T088_309I</t>
  </si>
  <si>
    <t>Dveře Jednokřídlé_900*2050*510_Repase_Zárubeň_Dřevěná s deštěním_Repase_Kování_původní - repase, doplnění podle historických vzorů_Pozn._Průzkum a obn</t>
  </si>
  <si>
    <t>D/307__302IM</t>
  </si>
  <si>
    <t>Dveře nové_1130*2050*215_-_Zárubeň_Obložková_Nová_Kování__Pozn._Prázný otvor, analogie obložky dveří</t>
  </si>
  <si>
    <t>D/308__302IM</t>
  </si>
  <si>
    <t>Dveře nové_1130*2050*150_-_Zárubeň_Obložková_Nová_Kování__Pozn._Prázný otvor, analogie obložky dveří</t>
  </si>
  <si>
    <t>D/309_T086_330I</t>
  </si>
  <si>
    <t>Shrnovací dveře_1650*2050*300_Odstranění bez náhrady_Zárubeň_Dřevěná s deštěním_Odstranění bez náhrady_Kování_novodobé - odstranit_Pozn._Ostění uložit</t>
  </si>
  <si>
    <t>D/310__330IM</t>
  </si>
  <si>
    <t>Dveře nové_1155*2050*300_-_Zárubeň_Dřevěná s deštěním_Nová_Kování__Pozn._rozšíření původního otvoru, analogie obložky dveří , uložené do depozi</t>
  </si>
  <si>
    <t>D/311_T071_301I</t>
  </si>
  <si>
    <t>Dveře Jednokřídlé_900*2050*300_Repase_Zárubeň_Dřevěná s deštěním_Repase_Kování_původní - repase, doplnění podle historických vzorů_Pozn._Průzkum a obn</t>
  </si>
  <si>
    <t>D/312_T072_329I</t>
  </si>
  <si>
    <t>D/313__309IM</t>
  </si>
  <si>
    <t>Dveře Jednokřídlé_900*2050*180_Nové_Zárubeň_Obložková do SDK_Nová_Kování_nové - analogie podle historických vzorů_Pozn._Analogie</t>
  </si>
  <si>
    <t>D/314_T098_310I</t>
  </si>
  <si>
    <t>Dveře Jednokřídlé_900*2050*300_Repase_Zárubeň_Dřevěná s deštěním_Repase_Kování_původní - repase_Pozn._Průzkum a obnova původní povrchové úpravy, hodno</t>
  </si>
  <si>
    <t>D/315__310IM</t>
  </si>
  <si>
    <t>Dveře Jednokřídlé_900*2050*75_Odstranění bez náhrady_Zárubeň__Odstranění bez náhrady_Kování_novodobé - odstranit_Pozn._</t>
  </si>
  <si>
    <t>D/316__312IM</t>
  </si>
  <si>
    <t>Dveře Jednokřídlé_900*2050*180_Nové_Zárubeň_Obložková do SDK_Nová_Kování_nové - analogie podle historických vzorů_Pozn._Analogie podle dveří</t>
  </si>
  <si>
    <t>D/317_T099_312I</t>
  </si>
  <si>
    <t>Dveře Dvoukřídlé_1200*2050*300_Repase_Zárubeň_Dřevěná s deštěním_Repase_Kování_původní - repase, doplnění podle historických vzorů_Pozn._Osazení do op</t>
  </si>
  <si>
    <t>898</t>
  </si>
  <si>
    <t>D/318_T083_331I</t>
  </si>
  <si>
    <t>899</t>
  </si>
  <si>
    <t>D/319_T081_331I</t>
  </si>
  <si>
    <t>Dveře Dvoukřídlé_1200*2050*330_Repase_Zárubeň_Dřevěná s deštěním_Repase_Kování_původní - repase, doplnění podle historických vzorů_Pozn._Průzkum a obn</t>
  </si>
  <si>
    <t>D/320__332IM</t>
  </si>
  <si>
    <t>Dveře Jednokřídlé_850*2400*50_Repase_Zárubeň_Dřevěná s deštěním_Repase_Kování_původní - repase, doplnění podle historických vzor_Pozn._Průzkum a obnov</t>
  </si>
  <si>
    <t>901</t>
  </si>
  <si>
    <t>D/321_T080_332I</t>
  </si>
  <si>
    <t>Dveře Jednokřídlé_800*1600*50_Repase_Zárubeň_Dřevěná s deštěním_Repase_Kování_původní - repase, doplnění podle historických vzorů_Pozn._Průzkum a obno</t>
  </si>
  <si>
    <t>902</t>
  </si>
  <si>
    <t>D/322_T075_303I</t>
  </si>
  <si>
    <t>Dveře Jednokřídlé prosklené mléčným sklem_900*2050*330_Nové_Zárubeň_Dřevěná s deštěním_Repase_Kování_nové - analogie podle historických vzorů_Pozn._Pů</t>
  </si>
  <si>
    <t>903</t>
  </si>
  <si>
    <t>D/323_T076_313I</t>
  </si>
  <si>
    <t>Dveře Jednokřídlé prosklené mléčným sklem_900*2050*330_Repase_Zárubeň_Dřevěná s deštěním_Repase_Kování_původní - repase, doplnění podle historických v</t>
  </si>
  <si>
    <t>904</t>
  </si>
  <si>
    <t>D/324_T091_314I</t>
  </si>
  <si>
    <t>Dveře Jednokřídlé_900*2050*300_Odstranění bez náhrady_Zárubeň_Dřevěná s deštěním_Odstranění bez náhrady_Kování_původní - uložit do depozitu_Pozn._Ulož</t>
  </si>
  <si>
    <t>905</t>
  </si>
  <si>
    <t>D/325_T103_333I</t>
  </si>
  <si>
    <t>Dveře Dvoukřídlé_1200*2050*300_Repase_Zárubeň_Dřevěná s deštěním_Repase_Kování_původní - repase_Pozn._Osazení do opačné pozice, průzkum a obnova původ</t>
  </si>
  <si>
    <t>906</t>
  </si>
  <si>
    <t>D/326_T101_317I</t>
  </si>
  <si>
    <t>Dveře Jednokřídlé v horní třetině prosklené_850*2050*200_Repase_Zárubeň_Dřevěná s deštěním_Repase_Kování_původní - repase, doplnění podle historických</t>
  </si>
  <si>
    <t>907</t>
  </si>
  <si>
    <t>D/327_T101_318I</t>
  </si>
  <si>
    <t>908</t>
  </si>
  <si>
    <t>D/328_T101_319I</t>
  </si>
  <si>
    <t>909</t>
  </si>
  <si>
    <t>D/329_T101_320I</t>
  </si>
  <si>
    <t>910</t>
  </si>
  <si>
    <t>D/330__314IM</t>
  </si>
  <si>
    <t>Dveře Jednokřídlé_900*2050*300_Nové_Zárubeň_Dřevěná s deštěním_Nová_Kování_nové - analogie podle historických vzorů_Pozn._Analogie</t>
  </si>
  <si>
    <t>911</t>
  </si>
  <si>
    <t>D/331__304IM</t>
  </si>
  <si>
    <t>Dveře nové_900*2050*300_-_Zárubeň_Dřevěná s deštěním_Nová_Kování__Pozn._Prázný otvor, analogie obložky dveří</t>
  </si>
  <si>
    <t>912</t>
  </si>
  <si>
    <t>D/332__304IM</t>
  </si>
  <si>
    <t>Dveře nové_900*2050*250_-_Zárubeň_Dřevěná s deštěním_Nová_Kování__Pozn._Prázný otvor, analogie obložky dveří</t>
  </si>
  <si>
    <t>913</t>
  </si>
  <si>
    <t>D/333_T092_304I</t>
  </si>
  <si>
    <t>914</t>
  </si>
  <si>
    <t>D/334_T095_315I</t>
  </si>
  <si>
    <t>Dveře Jednokřídlé_900*2050*300_Repase_Zárubeň_Dřevěná s deštěním_Repase_Kování_původní - repase_Pozn._Průzkum a obnova původní povrchové úpravy</t>
  </si>
  <si>
    <t>915</t>
  </si>
  <si>
    <t>D/335_T096_316I</t>
  </si>
  <si>
    <t>Dveře Jednokřídlé_900*2050*500_Repase_Zárubeň_Dřevěná s deštěním_Repase_Kování_původní - repase_Pozn._Průzkum a obnova původní povrchové úpravy</t>
  </si>
  <si>
    <t>916</t>
  </si>
  <si>
    <t>D/336_T104_334I</t>
  </si>
  <si>
    <t>Dveře Dvoukřídlé v horní třetině prosklené_1200*2100*300_Repase_Zárubeň_Dřevěná s deštěním_Repase_Kování_původní - repase, doplnění podle historických</t>
  </si>
  <si>
    <t>917</t>
  </si>
  <si>
    <t>D/337__321IM</t>
  </si>
  <si>
    <t>Dveře Jednokřídlé_800*2050*180_Nové_Zárubeň_Obložková do SDK_Nová_Kování_nové - analogie podle historických vzorů_Pozn._Analogie podle dveří</t>
  </si>
  <si>
    <t>918</t>
  </si>
  <si>
    <t>D/338__322IM</t>
  </si>
  <si>
    <t>919</t>
  </si>
  <si>
    <t>D/339_T106_334I</t>
  </si>
  <si>
    <t>Dveře Jednokřídlé v horní třetině prosklené_900*2230*150_Odstranění bez náhrady_Zárubeň_Obložková_Odstranění bez náhrady_Kování_novodobé-odstranit_Poz</t>
  </si>
  <si>
    <t>920</t>
  </si>
  <si>
    <t>D/340__323IM</t>
  </si>
  <si>
    <t>921</t>
  </si>
  <si>
    <t>D/341_T107_323I</t>
  </si>
  <si>
    <t>Dveře Jednokřídlé, horní 2/3 prosklené_850*1600*250_Odstranění bez náhrady_Zárubeň_Obložková_Odstranění bez náhrady_Kování_původní - uložit do depozit</t>
  </si>
  <si>
    <t>922</t>
  </si>
  <si>
    <t>D/342_T107_323I</t>
  </si>
  <si>
    <t>Dveře Jednokřídlé, horní 2/3 prosklené_850*1600*450_Repase_Zárubeň_Obložková_Repase_Kování_původní - repase_Pozn._Průzkum a obnova původní povrchové ú</t>
  </si>
  <si>
    <t>923</t>
  </si>
  <si>
    <t>D/343_T108_334I</t>
  </si>
  <si>
    <t>Dveře Jednokřídlé_850*2000*150_Repase_Zárubeň_Obložková_Repase_Kování_původní - repase, obnova funkčnosti krabicového zámku_Pozn._Průzkum a obnova pův</t>
  </si>
  <si>
    <t>924</t>
  </si>
  <si>
    <t>D/344_T109_324I</t>
  </si>
  <si>
    <t>Dveře Jednokřídlé, horní 2/3 prosklené_850*2000*230_Repase_Zárubeň_Obložková_Repase_Kování_původní - repase, doplnění podle historických vzorů_Pozn._P</t>
  </si>
  <si>
    <t>925</t>
  </si>
  <si>
    <t>D/345_T111_334I</t>
  </si>
  <si>
    <t>Dveře Jednokřídlé_900*1950*100_Odstranění bez náhrady_Zárubeň_Obložková_Odstranění bez náhrady_Kování_novodobé - odstranit_Pozn._Uložit do depozitu</t>
  </si>
  <si>
    <t>926</t>
  </si>
  <si>
    <t>D/346_T112_325I</t>
  </si>
  <si>
    <t>Dveře Jednokřídlé, horní 2/3 prosklené_850*2000*230_Zrušit a nahradit_Zárubeň_Obložková_Zrušit a nahradit_Kování_Původní - uložit do depozitu, nové -a</t>
  </si>
  <si>
    <t>927</t>
  </si>
  <si>
    <t>D/347_T111_326I</t>
  </si>
  <si>
    <t>Dveře Jednokřídlé plné_900*2000*100_Zrušit a nahradit_Zárubeň_Obložková_Zrušit a nahradit_Kování_Původní - uložit do depozitu, nové -analogie</t>
  </si>
  <si>
    <t>928</t>
  </si>
  <si>
    <t>D/348_T112_326I</t>
  </si>
  <si>
    <t>Dveře Jednokřídlé, horní 2/3 prosklené_900*2000*230_Zrušit a nahradit_Zárubeň_Obložková_Zrušit a nahradit_Kování_Původní - uložit do depozitu, nové -a</t>
  </si>
  <si>
    <t>929</t>
  </si>
  <si>
    <t>D/349_T111_326I</t>
  </si>
  <si>
    <t>Dveře Jednokřídlé_900*2000*100_Odstranění bez náhrady_Zárubeň_Obložková_Odstranění bez náhrady_Kování_původní - uložit do depozitu_Pozn._Uložit do dep</t>
  </si>
  <si>
    <t>930</t>
  </si>
  <si>
    <t>D/350_T112_335I</t>
  </si>
  <si>
    <t>931</t>
  </si>
  <si>
    <t>D/351__327IM</t>
  </si>
  <si>
    <t>Dveře Jednokřídlé_900*2000*180_Nové_Zárubeň__Nová_Kování__Pozn._Analogie</t>
  </si>
  <si>
    <t>932</t>
  </si>
  <si>
    <t>D/352__328IM</t>
  </si>
  <si>
    <t>Dveře Jednokřídlé plné_900*2000*300_Nové_Zárubeň_Obložková_Nová_Kování__Pozn._Analogie</t>
  </si>
  <si>
    <t>933</t>
  </si>
  <si>
    <t>D/353_T111_336I</t>
  </si>
  <si>
    <t>Dveře Jednokřídlé plné_900*2000*230_Zrušit a nahradit_Zárubeň_Obložková_Zrušit a nahradit_Kování_původní - uložit do depozitu_Pozn._Analogie</t>
  </si>
  <si>
    <t>934</t>
  </si>
  <si>
    <t>D/354_T117_336I</t>
  </si>
  <si>
    <t>Dveře Jednokřídlé_650*2000*100_Odstranění bez náhrady_Zárubeň_Obložková_Odstranění bez náhrady_Kování_původní - uložit do depozitu_Pozn._Uložit do dep</t>
  </si>
  <si>
    <t>935</t>
  </si>
  <si>
    <t>D/355_T116okno_</t>
  </si>
  <si>
    <t>Dveře Jednokřídlé vstupní_800*1910*100_Nové_Zárubeň_Rámová_Nová_Kování_nové - analogie podle historických vzorů_Pozn._Okno uložit do depozitu, dveře -</t>
  </si>
  <si>
    <t>936</t>
  </si>
  <si>
    <t>D/356_T111_328I</t>
  </si>
  <si>
    <t>937</t>
  </si>
  <si>
    <t>D/357__309IM</t>
  </si>
  <si>
    <t>Dveře Posuvné_2270*2050*50_Nové_Zárubeň_ocelová_Nová_Kování_nové_Pozn._</t>
  </si>
  <si>
    <t>938</t>
  </si>
  <si>
    <t>D/358__310IM</t>
  </si>
  <si>
    <t>Dveře Posuvné_1520*2050*50_Nové_Zárubeň_ocelová_Nová_Kování_nové_Pozn._</t>
  </si>
  <si>
    <t>939</t>
  </si>
  <si>
    <t>D/401_T107_půda</t>
  </si>
  <si>
    <t>Dveře Jednokřídlé, horní 2/3 prosklené_610*1650*180_Repase_Zárubeň_Obložková_Repase_Kování_původní - repase_Pozn._Průzkum a obnova původní povrchové ú</t>
  </si>
  <si>
    <t>766O</t>
  </si>
  <si>
    <t>Okna</t>
  </si>
  <si>
    <t xml:space="preserve">  766O</t>
  </si>
  <si>
    <t>940</t>
  </si>
  <si>
    <t>O/001__012IM</t>
  </si>
  <si>
    <t>Okno jednoduché dovnitř otevíravé_1210*1200*50_Zrušit a nahradit_Kování odstranit_Pozn. náhrada dřevěným jednoduchým otevíravým oknem s jednoduchým za</t>
  </si>
  <si>
    <t>941</t>
  </si>
  <si>
    <t>O/002__011IM</t>
  </si>
  <si>
    <t>Okno jednoduché dovnitř otevíravé_890*1200*50_Nové_Kování nové - analogie podle historických vzorů_Pozn. dřevěné jednoduché otevíravé okno s jednoduch</t>
  </si>
  <si>
    <t>942</t>
  </si>
  <si>
    <t>O/003__004IM</t>
  </si>
  <si>
    <t>Okno jednoduché dovnitř otevíravé_810*1200*50_Zrušit a nahradit_Kování odstranit_Pozn. náhrada dřevěným jednoduchým otevíravým oknem s jednoduchým zas</t>
  </si>
  <si>
    <t>943</t>
  </si>
  <si>
    <t>O/101_T003_4273</t>
  </si>
  <si>
    <t>Okno špaletové dovnitř otvíravé_1080*1050*350_Repase_Kování původní - repase_Pozn. průzkum a obnova původní povrch. vrstvy</t>
  </si>
  <si>
    <t>944</t>
  </si>
  <si>
    <t>O/102_T003_4273</t>
  </si>
  <si>
    <t>Okno špaletové dovnitř otevíravé_1080*1950*350_Repase_Kování původní - repase_Pozn. průzkum a obnova původní povrch. vrstvy</t>
  </si>
  <si>
    <t>946</t>
  </si>
  <si>
    <t>O/103_T002_4237</t>
  </si>
  <si>
    <t>947</t>
  </si>
  <si>
    <t>O/104_T002_4237</t>
  </si>
  <si>
    <t>948</t>
  </si>
  <si>
    <t>O/105_T002_4200</t>
  </si>
  <si>
    <t>949</t>
  </si>
  <si>
    <t>O/106_T001_4273</t>
  </si>
  <si>
    <t>945</t>
  </si>
  <si>
    <t>O/107_T001_4273</t>
  </si>
  <si>
    <t>950</t>
  </si>
  <si>
    <t>O/108_T001_4310</t>
  </si>
  <si>
    <t>951</t>
  </si>
  <si>
    <t>O/109_T031_4310</t>
  </si>
  <si>
    <t>952</t>
  </si>
  <si>
    <t>O/110__119IM</t>
  </si>
  <si>
    <t>Okno jednoduché dovnitř otevíravé_1080*1950*240_Zrušit a nahradit_Kování odstranit_Pozn. náhrada dřevěným špaletovým otevíravým oknem s jednoduchým ne</t>
  </si>
  <si>
    <t>953</t>
  </si>
  <si>
    <t>O/111__121IM</t>
  </si>
  <si>
    <t>954</t>
  </si>
  <si>
    <t>O/112__11689IM</t>
  </si>
  <si>
    <t>Okno jednoduché sklopné_1000*1000*200_Zrušit a nahradit_Kování odstranit_Pozn. náhrada dřevěným špaletovým otevíravým oknem  jednoduchým neprůhledným</t>
  </si>
  <si>
    <t>955</t>
  </si>
  <si>
    <t>O/113__11689IM</t>
  </si>
  <si>
    <t>Okno jednoduché sklopné_1000*1000*200_Zrušit a nahradit_Kování odstranit_Pozn. náhrada dřevěným špaletovým otevíravým oknem s jednoduchým neprůhledným</t>
  </si>
  <si>
    <t>956</t>
  </si>
  <si>
    <t>O/114__131IM</t>
  </si>
  <si>
    <t>957</t>
  </si>
  <si>
    <t>O/115__131IM</t>
  </si>
  <si>
    <t>958</t>
  </si>
  <si>
    <t>O/116__131IM</t>
  </si>
  <si>
    <t>959</t>
  </si>
  <si>
    <t>O/117__131IM</t>
  </si>
  <si>
    <t>960</t>
  </si>
  <si>
    <t>O/118__131IM</t>
  </si>
  <si>
    <t>961</t>
  </si>
  <si>
    <t>O/119__11324IM</t>
  </si>
  <si>
    <t>962</t>
  </si>
  <si>
    <t>O/120__46023IM</t>
  </si>
  <si>
    <t>Okno dvojité s půlkruhovým nadpražím, ven a dovnitř otevíravé, omítané ostění_850*2200*300_Zrušit a nahradit_Kování odstranit_Pozn. náhrada dřevěným š</t>
  </si>
  <si>
    <t>963</t>
  </si>
  <si>
    <t>O/121__46023IM</t>
  </si>
  <si>
    <t>964</t>
  </si>
  <si>
    <t>O/122__46023IM</t>
  </si>
  <si>
    <t>Okno dvojité s půlkruhovým nadpražím, ven a dovnitř otevíravé, omítané ostění_1300*2050*250_Zrušit a nahradit_Kování odstranit_Pozn. náhrada dřevěným</t>
  </si>
  <si>
    <t>965</t>
  </si>
  <si>
    <t>O/123__46023IM</t>
  </si>
  <si>
    <t>Okno špaletové dovnitř otevíravé, omítané ostění_1000*1900*200_Zrušit a nahradit_Kování odstranit_Pozn. náhrada dřevěným špaletovým otevíravým oknem s</t>
  </si>
  <si>
    <t>966</t>
  </si>
  <si>
    <t>O/124__JV_podlo</t>
  </si>
  <si>
    <t>Okno špaletové dovnitř otevíravé, omítané ostění_850*1400*200_Zrušit a nahradit_Kování odstranit_Pozn. náhrada dřevěným špaletovým otevíravým oknem s</t>
  </si>
  <si>
    <t>967</t>
  </si>
  <si>
    <t>O/125__JV_podlo</t>
  </si>
  <si>
    <t>968</t>
  </si>
  <si>
    <t>O/126__126IM</t>
  </si>
  <si>
    <t>Okno špaletové dovnitř otevíravé_850*1400*200_Zrušit a nahradit_Kování odstranit_Pozn. náhrada dřevěným špaletovým otevíravým oknem s jednoduchým zask</t>
  </si>
  <si>
    <t>969</t>
  </si>
  <si>
    <t>O/127_T013_4602</t>
  </si>
  <si>
    <t>Okno špaletové dovnitř otevíravé_850*1400*200_Repase_Kování původní - repase_Pozn. průzkum a obnova původní povrch. vrstvy</t>
  </si>
  <si>
    <t>970</t>
  </si>
  <si>
    <t>O/128_T013_4602</t>
  </si>
  <si>
    <t>971</t>
  </si>
  <si>
    <t>O/129_T013_4565</t>
  </si>
  <si>
    <t>972</t>
  </si>
  <si>
    <t>O/130_T013_4565</t>
  </si>
  <si>
    <t>973</t>
  </si>
  <si>
    <t>O/131_T013_4529</t>
  </si>
  <si>
    <t>974</t>
  </si>
  <si>
    <t>O/132_T013_4529</t>
  </si>
  <si>
    <t>975</t>
  </si>
  <si>
    <t>O/133_T011_4346</t>
  </si>
  <si>
    <t>Okno špaletové dovnitř otevíravé_850*1400*200_Repase_Kování původní - repase_Pozn.</t>
  </si>
  <si>
    <t>976</t>
  </si>
  <si>
    <t>O/134_T029_4164</t>
  </si>
  <si>
    <t>977</t>
  </si>
  <si>
    <t>O/135_T008_105I</t>
  </si>
  <si>
    <t>Okno špaletové dovnitř otevíravé_600*1000*200_Repase_Kování původní - repase, doplnění_Pozn.</t>
  </si>
  <si>
    <t>O/136_T118_4127</t>
  </si>
  <si>
    <t>Okno špaletové dovnitř otevíravé_600*1000*200_Repase_Kování původní - repase_Pozn. průzkum a obnova původní povrch. vrstvy, výměna rámu za kopii původ</t>
  </si>
  <si>
    <t>979</t>
  </si>
  <si>
    <t>O/137_T121_104I</t>
  </si>
  <si>
    <t>Okno špaletové dovnitř otevíravé_850*1400*200_Repase_Kování původní - repase, doplnění_Pozn.</t>
  </si>
  <si>
    <t>980</t>
  </si>
  <si>
    <t>O/138_T027_111I</t>
  </si>
  <si>
    <t>981</t>
  </si>
  <si>
    <t>O/139_T028_111I</t>
  </si>
  <si>
    <t>Okno špaletové dovnitř otevíravé_850*1400*200_Repase_Kování původní - repase_Pozn. větrací křídlo - vloženo později</t>
  </si>
  <si>
    <t>982</t>
  </si>
  <si>
    <t>O/140_T013_102I</t>
  </si>
  <si>
    <t>Okno špaletové dovnitř otevíravé_850*1400*300_Repase_Kování původní - repase_Pozn. průzkum a obnova původní povrch. vrstvy</t>
  </si>
  <si>
    <t>983</t>
  </si>
  <si>
    <t>O/141_T013_110b</t>
  </si>
  <si>
    <t>Okno špaletové dovnitř otevíravé_850*1400*350_Repase_Kování původní - repase_Pozn.</t>
  </si>
  <si>
    <t>984</t>
  </si>
  <si>
    <t>O/142_T013_110a</t>
  </si>
  <si>
    <t>985</t>
  </si>
  <si>
    <t>O/143_T022_109I</t>
  </si>
  <si>
    <t>Okno špaletové dovnitř otevíravé_850*1950*300_Repase_Kování nahradit, kopie kování_Pozn. repase ostění, náhrada křídel- kopie</t>
  </si>
  <si>
    <t>986</t>
  </si>
  <si>
    <t>O/144__107IM</t>
  </si>
  <si>
    <t>Okno špaletové dovnitř otevíravé_1080*2100*200_Zrušit a nahradit_Kování nové, analogie_Pozn. náhrada dřevěným špaletovým otevíravým oknem s jed</t>
  </si>
  <si>
    <t>987</t>
  </si>
  <si>
    <t>O/145__107IM</t>
  </si>
  <si>
    <t>Okno špaletové dovnitř otevíravé_1080*2100*200_Zrušit a nahradit_Kování nové, analogie _Pozn. náhrada dřevěným špaletovým otevíravým oknem s jed</t>
  </si>
  <si>
    <t>988</t>
  </si>
  <si>
    <t>O/146__107IM</t>
  </si>
  <si>
    <t>Okno špaletové dovnitř otevíravé_1080*2100*170_Zrušit a nahradit_Kování nové, analogie_Pozn. náhrada dřevěným špaletovým otevíravým oknem s jed</t>
  </si>
  <si>
    <t>989</t>
  </si>
  <si>
    <t>O/147__107IM</t>
  </si>
  <si>
    <t>990</t>
  </si>
  <si>
    <t>O/148__107IM</t>
  </si>
  <si>
    <t>991</t>
  </si>
  <si>
    <t>O/149__107IM</t>
  </si>
  <si>
    <t>992</t>
  </si>
  <si>
    <t>O/150_T024_106I</t>
  </si>
  <si>
    <t>Okno špaletové dovnitř otevíravé_1080*1950*200_Repase_Kování původní - repase_Pozn.</t>
  </si>
  <si>
    <t>993</t>
  </si>
  <si>
    <t>O/151_T024_106I</t>
  </si>
  <si>
    <t>Okno špaletové dovnitř otevíravé_1080*1950*290_Repase_Kování původní - repase_Pozn.</t>
  </si>
  <si>
    <t>994</t>
  </si>
  <si>
    <t>O/152_T024_ulpr</t>
  </si>
  <si>
    <t>Okno jednoduché_1080*1950*50_Repase_Kování původní - repase_Pozn. slepé okno ve fasádě</t>
  </si>
  <si>
    <t>995</t>
  </si>
  <si>
    <t>O/153_T131_132I</t>
  </si>
  <si>
    <t>Okno špaletové dovnitř otevíravé_500*1960*290_Repase_Kování repase, doplnění_Pozn.</t>
  </si>
  <si>
    <t>996</t>
  </si>
  <si>
    <t>O/154_T131_1032</t>
  </si>
  <si>
    <t>Okno špaletové dovnitř otevíravé_500*1960*289_Repase_Kování repase, doplnění_Pozn.</t>
  </si>
  <si>
    <t>997</t>
  </si>
  <si>
    <t>O/155_T130_132I</t>
  </si>
  <si>
    <t>Okno špaletové dovnitř otevíravé_500*1960*290_Repase_Kování původní - repase_Pozn. průzkum a obnova původní povrch. vrstvy</t>
  </si>
  <si>
    <t>998</t>
  </si>
  <si>
    <t>O/156_T130_132I</t>
  </si>
  <si>
    <t>999</t>
  </si>
  <si>
    <t>O/157_T128_132I</t>
  </si>
  <si>
    <t>Okno špaletové dovnitř otevíravé_1010*1960*290_Repase_Kování původní - repase_Pozn. průzkum a obnova původní povrch. vrstvy</t>
  </si>
  <si>
    <t>1000</t>
  </si>
  <si>
    <t>O/158_T129_132I</t>
  </si>
  <si>
    <t>Okno špaletové dovnitř otevíravé_1010*1960*290_Repase_Kování repase, doplnění_Pozn.</t>
  </si>
  <si>
    <t>1001</t>
  </si>
  <si>
    <t>O/159_T128_132I</t>
  </si>
  <si>
    <t>1002</t>
  </si>
  <si>
    <t>O/160_T124_135I</t>
  </si>
  <si>
    <t>Okno jednoduché dovnitř otevíravé_400*1960*50_Repase_Kování původní - repase_Pozn. průzkum a obnova původní povrch. vrstvy</t>
  </si>
  <si>
    <t>1003</t>
  </si>
  <si>
    <t>O/161_T013_103I</t>
  </si>
  <si>
    <t>Okno špaletové dovnitř otevíravé_850*1950*300_Zrušit a nahradit_Kování původní - uložit do depozitu_Pozn. nahrazeno dveřmi D/1-13</t>
  </si>
  <si>
    <t>1004</t>
  </si>
  <si>
    <t>O/162__exterier</t>
  </si>
  <si>
    <t>Okno jednoduché vyjímatelné kulaté_900*900*25_Repase_Kování repase, nahradit_Pozn.</t>
  </si>
  <si>
    <t>1005</t>
  </si>
  <si>
    <t>O/163__exterier</t>
  </si>
  <si>
    <t>1006</t>
  </si>
  <si>
    <t>O/164__153IM</t>
  </si>
  <si>
    <t>1007</t>
  </si>
  <si>
    <t>O/201_T047_215I</t>
  </si>
  <si>
    <t>Okno špaletové dovnitř otevíravé_1080*2200*200_Repase_Kování repase_Pozn. průzkum a obnova původní povrch. vrstvy</t>
  </si>
  <si>
    <t>1008</t>
  </si>
  <si>
    <t>O/202_T047_215I</t>
  </si>
  <si>
    <t>1009</t>
  </si>
  <si>
    <t>O/203_T048_216I</t>
  </si>
  <si>
    <t>Okno špaletové dovnitř otevíravé_1080*2200*300_Repase_Kování repase_Pozn. průzkum a obnova původní povrch. vrstvy</t>
  </si>
  <si>
    <t>1010</t>
  </si>
  <si>
    <t>O/204_T048_216I</t>
  </si>
  <si>
    <t>1011</t>
  </si>
  <si>
    <t>O/205_T048_216I</t>
  </si>
  <si>
    <t>1012</t>
  </si>
  <si>
    <t>O/206_T049_217I</t>
  </si>
  <si>
    <t>1013</t>
  </si>
  <si>
    <t>O/207_T049_217I</t>
  </si>
  <si>
    <t>1014</t>
  </si>
  <si>
    <t>O/208_T050_218I</t>
  </si>
  <si>
    <t>Okno špaletové dovnitř otevíravé_1080*2200*230_Repase_Kování repase_Pozn. průzkum a obnova původní povrch. vrstvy</t>
  </si>
  <si>
    <t>1015</t>
  </si>
  <si>
    <t>O/209_T050_223I</t>
  </si>
  <si>
    <t>1016</t>
  </si>
  <si>
    <t>O/210_T050_223I</t>
  </si>
  <si>
    <t>1017</t>
  </si>
  <si>
    <t>O/211_T068_217I</t>
  </si>
  <si>
    <t>Okno špaletové dovnitř otevíravé_1070*2080*250_Repase_Kování původní - repase_Pozn. průzkum a obnova původní povrch. vrstvy</t>
  </si>
  <si>
    <t>1018</t>
  </si>
  <si>
    <t>O/212__217IM</t>
  </si>
  <si>
    <t>Okno špaletové dovnitř otevíravé_1070*2080*250_Zrušit a nahradit_Kování _Pozn. náhrada dřevěným špaletovým otevíravým oknem s jednoduchým zasklením, a</t>
  </si>
  <si>
    <t>1019</t>
  </si>
  <si>
    <t>O/213_T051_228I</t>
  </si>
  <si>
    <t>Okno špaletové dovnitř otevíravé_1080*2200*300_Repase_Kování původní - repase_Pozn. průzkum a obnova původní povrch. vrstvy</t>
  </si>
  <si>
    <t>1020</t>
  </si>
  <si>
    <t>O/214_T051_228I</t>
  </si>
  <si>
    <t>1021</t>
  </si>
  <si>
    <t>O/215_T051_227I</t>
  </si>
  <si>
    <t>1022</t>
  </si>
  <si>
    <t>O/216_T051_227I</t>
  </si>
  <si>
    <t>1023</t>
  </si>
  <si>
    <t>O/217_T051_226I</t>
  </si>
  <si>
    <t>1024</t>
  </si>
  <si>
    <t>O/218_T051_226I</t>
  </si>
  <si>
    <t>1025</t>
  </si>
  <si>
    <t>O/219_T037_224I</t>
  </si>
  <si>
    <t>Okno špaletové ven a dovnitř otevíravé_1650*2200*200_Repase_Kování původní - repase_Pozn. průzkum a obnova původní povrch. vrstvy</t>
  </si>
  <si>
    <t>1026</t>
  </si>
  <si>
    <t>O/220_T059_219I</t>
  </si>
  <si>
    <t>Okno špaletové dovnitř otevíravé_1100*2150*290_Repase_Kování původní - repase_Pozn. průzkum a obnova původní povrch. vrstvy</t>
  </si>
  <si>
    <t>1027</t>
  </si>
  <si>
    <t>O/221_T059_220I</t>
  </si>
  <si>
    <t>Okno špaletové dovnitř otevíravé_1080*2150*291_Repase_Kování původní - repase_Pozn. průzkum a obnova původní povrch. vrstvy</t>
  </si>
  <si>
    <t>1028</t>
  </si>
  <si>
    <t>O/222_T061_205I</t>
  </si>
  <si>
    <t>Okno špaletové dovnitř otevíravé_850*2150*290_Repase_Kování původní - repase_Pozn. průzkum a obnova původní povrch. vrstvy</t>
  </si>
  <si>
    <t>1029</t>
  </si>
  <si>
    <t>O/223_T061_221I</t>
  </si>
  <si>
    <t>1030</t>
  </si>
  <si>
    <t>O/224_T123_204I</t>
  </si>
  <si>
    <t>Okno špaletové dovnitř otevíravé_1200*2150*470_Repase_Kování původní - repase_Pozn. průzkum a obnova původní povrch. vrstvy</t>
  </si>
  <si>
    <t>1031</t>
  </si>
  <si>
    <t>O/225_T037_24IM</t>
  </si>
  <si>
    <t>Okno špaletové ven a dovnitř otevíravé_1700*2200*250_Repase_Kování původní - repase_Pozn. průzkum a obnova původní povrch. vrstvy</t>
  </si>
  <si>
    <t>1032</t>
  </si>
  <si>
    <t>O/226_T038_234I</t>
  </si>
  <si>
    <t>Okno špaletové ven a dovnitř otevíravé_1080*2200*300_Repase_Kování repase_Pozn. průzkum a obnova původní povrch. vrstvy</t>
  </si>
  <si>
    <t>1033</t>
  </si>
  <si>
    <t>O/227_T038_234I</t>
  </si>
  <si>
    <t>1034</t>
  </si>
  <si>
    <t>O/228_T039_208I</t>
  </si>
  <si>
    <t>Okno špaletové ven a dovnitř otevíravé_1080*2200*300_Repase_Kování původní - repase_Pozn. průzkum a obnova původní povrch. vrstvy</t>
  </si>
  <si>
    <t>1035</t>
  </si>
  <si>
    <t>O/229_T039_208I</t>
  </si>
  <si>
    <t>1036</t>
  </si>
  <si>
    <t>O/230__209IM</t>
  </si>
  <si>
    <t>Okno špaletové dovnitř otevíravé_1400*2300*220_Odstranění bez náhrady_Kování odstranit_Pozn. náhrada vitrážovým otevíravým oknem s obloukovým nadpraží</t>
  </si>
  <si>
    <t>1037</t>
  </si>
  <si>
    <t>O/231__209IM</t>
  </si>
  <si>
    <t>1038</t>
  </si>
  <si>
    <t>O/232_T041_210I</t>
  </si>
  <si>
    <t>Okno špaletové dovnitř otevíravé_1080*2200*225_Repase_Kování původní - repase_Pozn. průzkum a obnova původní povrch. vrstvy</t>
  </si>
  <si>
    <t>1039</t>
  </si>
  <si>
    <t>O/233_T040_211I</t>
  </si>
  <si>
    <t>Okno špaletové ven a dovnitř otevíravé_1400*2200*130_Repase_Kování repase_Pozn. průzkum a obnova původní povrch. vrstvy</t>
  </si>
  <si>
    <t>1040</t>
  </si>
  <si>
    <t>O/234_T043_212I</t>
  </si>
  <si>
    <t>Okno špaletové dovnitř otevíravé_1080*2200*290_Repase_Kování původní - repase_Pozn. průzkum a obnova původní povrch. vrstvy</t>
  </si>
  <si>
    <t>1041</t>
  </si>
  <si>
    <t>O/235_T043_212I</t>
  </si>
  <si>
    <t>1042</t>
  </si>
  <si>
    <t>O/236_T043_212I</t>
  </si>
  <si>
    <t>1043</t>
  </si>
  <si>
    <t>O/237_T044_213I</t>
  </si>
  <si>
    <t>1044</t>
  </si>
  <si>
    <t>O/238_T044_213I</t>
  </si>
  <si>
    <t>1045</t>
  </si>
  <si>
    <t>O/239_T044_233I</t>
  </si>
  <si>
    <t>1046</t>
  </si>
  <si>
    <t>O/240_T045_214I</t>
  </si>
  <si>
    <t>Okno špaletové dovnitř otevíravé_1500*2200*200_Repase_Kování původní - repase_Pozn. průzkum a obnova původní povrch. vrstvy, doplnit obložení podle ok</t>
  </si>
  <si>
    <t>1047</t>
  </si>
  <si>
    <t>O/241_T046_214I</t>
  </si>
  <si>
    <t>1048</t>
  </si>
  <si>
    <t>O/242_T046_214I</t>
  </si>
  <si>
    <t>1049</t>
  </si>
  <si>
    <t>O/243_T046_214I</t>
  </si>
  <si>
    <t>1050</t>
  </si>
  <si>
    <t>O/244_T066_237I</t>
  </si>
  <si>
    <t>Okno špaletové dovnitř otevíravé_560*2080*250_Zrušit a nahradit_Kování původní - uložit do depozitu_Pozn. nahrazeno dveřmi D/2-52</t>
  </si>
  <si>
    <t>1051</t>
  </si>
  <si>
    <t>O/245__231IM</t>
  </si>
  <si>
    <t>Okno jednoduché_760*1500*200_Zrušit a nahradit_Kování nové - analogie podle historických vzorů_Pozn. náhrada dřevěným špaletovým otevíravým oknem s je</t>
  </si>
  <si>
    <t>1052</t>
  </si>
  <si>
    <t>O/246__231IM</t>
  </si>
  <si>
    <t>Okno jednoduché_900*1500*200_Zrušit a nahradit_Kování nové - analogie podle historických vzorů_Pozn. náhrada dřevěným špaletovým otevíravým oknem s je</t>
  </si>
  <si>
    <t>1053</t>
  </si>
  <si>
    <t>O/247__231IM</t>
  </si>
  <si>
    <t>1054</t>
  </si>
  <si>
    <t>O/248__231IM</t>
  </si>
  <si>
    <t>Okno jednoduché s půlkruhovým nadpražím_630*1500*200_Zrušit a nahradit_Kování nové - analogie podle historických vzorů_Pozn. náhrada dřevěným špaletov</t>
  </si>
  <si>
    <t>1055</t>
  </si>
  <si>
    <t>O/249__231IM</t>
  </si>
  <si>
    <t>1056</t>
  </si>
  <si>
    <t>O/250__AltánIM</t>
  </si>
  <si>
    <t>Okno jednoduché, dovnitř otvíravé_700*1245*45_Zrušit a nahradit_Kování nové - analogie podle historických vzorů_Pozn. analogie</t>
  </si>
  <si>
    <t>1057</t>
  </si>
  <si>
    <t>O/251__AltánIM</t>
  </si>
  <si>
    <t>1058</t>
  </si>
  <si>
    <t>O/252__AltánIM</t>
  </si>
  <si>
    <t>Okno jednoduché půlkruhové_1500*920*100_Zrušit a nahradit_Kování nové - analogie podle historických vzorů_Pozn. náhrada dřevěným neotvíravým oknem s j</t>
  </si>
  <si>
    <t>1059</t>
  </si>
  <si>
    <t>O/253__209IM</t>
  </si>
  <si>
    <t>vitrážové okno otevíravé s obloukovým nadpražím_1400*3530*220_Nové_Kování nové - analogie podle historických vzorů_Pozn. analogie podle historických o</t>
  </si>
  <si>
    <t>1060</t>
  </si>
  <si>
    <t>O/254__209IM</t>
  </si>
  <si>
    <t>1061</t>
  </si>
  <si>
    <t>O/255__234IM</t>
  </si>
  <si>
    <t>Jednoduché okno, zasklené čirým sklem_800*1220*50_Nové_Kování nové - analogie podle historických vzorů_Pozn. analogie podle historických oken</t>
  </si>
  <si>
    <t>1062</t>
  </si>
  <si>
    <t>O/301_T102_4389</t>
  </si>
  <si>
    <t>Okno jednoduché jednokřídlé dovnitř otevíravé_400*670*50_Repase_Kování repase_Pozn. průzkum a obnova původní povrch. vrstvy</t>
  </si>
  <si>
    <t>1063</t>
  </si>
  <si>
    <t>O/302_T102_4389</t>
  </si>
  <si>
    <t>1064</t>
  </si>
  <si>
    <t>O/303_T102_4389</t>
  </si>
  <si>
    <t>1065</t>
  </si>
  <si>
    <t>O/304_T102_4389</t>
  </si>
  <si>
    <t>1066</t>
  </si>
  <si>
    <t>O/305_T102_4389</t>
  </si>
  <si>
    <t>1067</t>
  </si>
  <si>
    <t>O/306_T115_328I</t>
  </si>
  <si>
    <t>Okno špaletové ven a dovnitř otevíravé_750*1200*200_Repase_Kování repase_Pozn.</t>
  </si>
  <si>
    <t>1068</t>
  </si>
  <si>
    <t>O/307_T110_328I</t>
  </si>
  <si>
    <t>Okno špaletové dovnitř otevíravé_750*1200*200_Repase_Kování původní - repase_Pozn.</t>
  </si>
  <si>
    <t>1069</t>
  </si>
  <si>
    <t>O/308_T110_327I</t>
  </si>
  <si>
    <t>1070</t>
  </si>
  <si>
    <t>O/309_T110_327I</t>
  </si>
  <si>
    <t>1071</t>
  </si>
  <si>
    <t>O/310_T110_328I</t>
  </si>
  <si>
    <t>1072</t>
  </si>
  <si>
    <t>O/311_T110_328I</t>
  </si>
  <si>
    <t>1073</t>
  </si>
  <si>
    <t>O/312_T113_325I</t>
  </si>
  <si>
    <t>1074</t>
  </si>
  <si>
    <t>O/313_T110_324I</t>
  </si>
  <si>
    <t>1075</t>
  </si>
  <si>
    <t>O/314_T097_307I</t>
  </si>
  <si>
    <t>Okno špaletové dovnitř otevíravé_750*1200*250_Repase_Kování původní - repase_Pozn. průzkum a obnova původní povrch. vrstvy</t>
  </si>
  <si>
    <t>1076</t>
  </si>
  <si>
    <t>O/315_T093_4169</t>
  </si>
  <si>
    <t>Okno špaletové dovnitř otevíravé_750*1200*270_Repase_Kování původní - repase_Pozn. průzkum a obnova původní povrch. vrstvy</t>
  </si>
  <si>
    <t>1077</t>
  </si>
  <si>
    <t>O/316_T094_4169</t>
  </si>
  <si>
    <t>1078</t>
  </si>
  <si>
    <t>O/317_T093_314I</t>
  </si>
  <si>
    <t>1079</t>
  </si>
  <si>
    <t>O/318_T077_313I</t>
  </si>
  <si>
    <t>Okno špaletové dovnitř otevíravé_750*1200*290_Repase_Kování původní - repase_Pozn. průzkum a obnova původní povrch. vrstvy</t>
  </si>
  <si>
    <t>1080</t>
  </si>
  <si>
    <t>O/319_T073_303I</t>
  </si>
  <si>
    <t>1081</t>
  </si>
  <si>
    <t>O/320_T082_331I</t>
  </si>
  <si>
    <t>1082</t>
  </si>
  <si>
    <t>O/321_T084_330I</t>
  </si>
  <si>
    <t>1083</t>
  </si>
  <si>
    <t>O/322_T084_330I</t>
  </si>
  <si>
    <t>1084</t>
  </si>
  <si>
    <t>O/323_T087_307I</t>
  </si>
  <si>
    <t>1085</t>
  </si>
  <si>
    <t>O/324_T087_307I</t>
  </si>
  <si>
    <t>1086</t>
  </si>
  <si>
    <t>O/325_U08_209IM</t>
  </si>
  <si>
    <t>vitrážové okno s otevíravým křídlem_1900*1350*50_Repase_Kování novodobé - náhrada kopií, vzor O/3-27_Pozn. druhotné opravy čirým sklem - nahradit kopi</t>
  </si>
  <si>
    <t>1087</t>
  </si>
  <si>
    <t>O/326_U09_209IM</t>
  </si>
  <si>
    <t>1088</t>
  </si>
  <si>
    <t>O/327_U010_209I</t>
  </si>
  <si>
    <t>vitrážové okno s otevíravým křídlem_1700*1350*50_Repase_Kování původní - repase, vzor pro kopie_Pozn. druhotné opravy čirým sklem - nahradit kopií pův</t>
  </si>
  <si>
    <t>1089</t>
  </si>
  <si>
    <t>O/328__209IM</t>
  </si>
  <si>
    <t>vitrážové okno s otevíravým křídlem_1800*1200*200_Zrušit a nahradit_Kování náhrada kopií, vzor O/3-27_Pozn. náhrada kopií, vzor O/3-27</t>
  </si>
  <si>
    <t>1090</t>
  </si>
  <si>
    <t>O/329_U011_209I</t>
  </si>
  <si>
    <t>vitrážové okno s otevíravým křídlem_1700*1350*50_Repase_Kování původní - repase_Pozn. druhotné opravy čirým sklem - nahradit kopií původního skla</t>
  </si>
  <si>
    <t>1091</t>
  </si>
  <si>
    <t>O/330_T105_334I</t>
  </si>
  <si>
    <t>jednoduché jednokřídlé okno_600*1200*250_Odstranění bez náhrady_Kování uložit do depozitu_Pozn. uložit do depozitu</t>
  </si>
  <si>
    <t>1092</t>
  </si>
  <si>
    <t>O/331__12844IM</t>
  </si>
  <si>
    <t>dřevěné okno pevné, s otevíravým dílem, zasklení mléčným tvrzeným sklem_3050*2500*50_Nové_Kování nové_Pozn.</t>
  </si>
  <si>
    <t>1093</t>
  </si>
  <si>
    <t>O/332_T107_335I</t>
  </si>
  <si>
    <t>jednoduché jednokřídlé okno_600*1200*50_Repase_Kování původní - repase_Pozn. průzkum a obnova povrch. vrstvy</t>
  </si>
  <si>
    <t>1094</t>
  </si>
  <si>
    <t>O/333_T105_337I</t>
  </si>
  <si>
    <t>1095</t>
  </si>
  <si>
    <t>O/334_T105_334I</t>
  </si>
  <si>
    <t>jednoduché jednokřídlé okno_600*1200*50_Repase_Kování původní - repase_Pozn.  průzkum a obnova povrch. vrstvy</t>
  </si>
  <si>
    <t>1096</t>
  </si>
  <si>
    <t>O/335__12844IM</t>
  </si>
  <si>
    <t>dřevěné okno pevné, zasklení mléčným tvrzeným sklem_3050*2500*50_Nové_Kování nové_Pozn.</t>
  </si>
  <si>
    <t>1097</t>
  </si>
  <si>
    <t>O/336__12844IM</t>
  </si>
  <si>
    <t>dřevěné okno pevné, zasklení mléčným sklem_3050*1000*50_Nové_Kování nové_Pozn.</t>
  </si>
  <si>
    <t>1098</t>
  </si>
  <si>
    <t>O/337_T116_338I</t>
  </si>
  <si>
    <t>Okno špaletové dovnitř otevíravé_500*1200*200_Odstranění bez náhrady_Kování uložit do depozitu_Pozn. uložit do depozitu, autentický prvek z doby výsta</t>
  </si>
  <si>
    <t>1099</t>
  </si>
  <si>
    <t>O/338__309IM</t>
  </si>
  <si>
    <t>střešní okna s rámem a obložkou_600*450*600_Repase_Kování nové - analogie původního_Pozn. výměna křídla  za nové s izolačním dvojsklem</t>
  </si>
  <si>
    <t>1100</t>
  </si>
  <si>
    <t>O/339__310IM</t>
  </si>
  <si>
    <t>1101</t>
  </si>
  <si>
    <t>O/340__310IM</t>
  </si>
  <si>
    <t>1102</t>
  </si>
  <si>
    <t>O/341__44168IM</t>
  </si>
  <si>
    <t>1103</t>
  </si>
  <si>
    <t>O/342__44621IM</t>
  </si>
  <si>
    <t>1104</t>
  </si>
  <si>
    <t>O/343__307IM</t>
  </si>
  <si>
    <t>Jednoduché tvrzené okno, zasklené čirým sklem_1700*2500*50_Nové_Kování _Pozn.</t>
  </si>
  <si>
    <t>1105</t>
  </si>
  <si>
    <t>O/344__307IM</t>
  </si>
  <si>
    <t>1106</t>
  </si>
  <si>
    <t>O/345__307IM</t>
  </si>
  <si>
    <t>Jednoduché tvrzené okno, zasklené čirým sklem_1690*2500*50_Nové_Kování _Pozn.</t>
  </si>
  <si>
    <t>1107</t>
  </si>
  <si>
    <t>O/345__44621IM</t>
  </si>
  <si>
    <t>střešní okna s rámem a obložkou_600*450*50_Nové_Kování _Pozn.</t>
  </si>
  <si>
    <t>1108</t>
  </si>
  <si>
    <t>O/346_T089_309b</t>
  </si>
  <si>
    <t>Okno špaletové dovnitř otevíravé_320*310*60_Odstranění bez náhrady_Kování odstranit_Pozn.</t>
  </si>
  <si>
    <t>1109</t>
  </si>
  <si>
    <t>O/347__330IM</t>
  </si>
  <si>
    <t>1110</t>
  </si>
  <si>
    <t>O/347__44621IM</t>
  </si>
  <si>
    <t>1111</t>
  </si>
  <si>
    <t>O/348__335IM</t>
  </si>
  <si>
    <t>Jednoduché tvrzené okno, zasklené čirým sklem_1900*2250*50_Nové_Kování _Pozn.</t>
  </si>
  <si>
    <t>1113</t>
  </si>
  <si>
    <t>O/349__44621IM</t>
  </si>
  <si>
    <t>1112</t>
  </si>
  <si>
    <t>O/349_nové_307I</t>
  </si>
  <si>
    <t>Jednoduché okno neotvíravé_900*650*50_Odstranění bez náhrady_Kování odstranit_Pozn.</t>
  </si>
  <si>
    <t>1114</t>
  </si>
  <si>
    <t>O/350__209IM</t>
  </si>
  <si>
    <t>Okno jednoduché vyjímatelné_1900*1350*50_Nové_Kování nové - analogie_Pozn. Analogie</t>
  </si>
  <si>
    <t>1115</t>
  </si>
  <si>
    <t>O/351__209IM</t>
  </si>
  <si>
    <t>1116</t>
  </si>
  <si>
    <t>O/352__209IM</t>
  </si>
  <si>
    <t>Okno jednoduché vyjímatelné_1700*1350*50_Nové_Kování nové - analogie_Pozn. Analogie</t>
  </si>
  <si>
    <t>1117</t>
  </si>
  <si>
    <t>O/353__209IM</t>
  </si>
  <si>
    <t>Okno jednoduché vyjímatelné_1700*1350*50_Nové_Kování nové - analogie _Pozn. Analogie</t>
  </si>
  <si>
    <t>1118</t>
  </si>
  <si>
    <t>O/354__209IM</t>
  </si>
  <si>
    <t>1119</t>
  </si>
  <si>
    <t>O/355__44621IM</t>
  </si>
  <si>
    <t>1120</t>
  </si>
  <si>
    <t>O/356__44621IM</t>
  </si>
  <si>
    <t>1121</t>
  </si>
  <si>
    <t>O/401_T105_půda</t>
  </si>
  <si>
    <t>1129</t>
  </si>
  <si>
    <t>O/406__půdaIM</t>
  </si>
  <si>
    <t>jednoduché okno členěné, v dřevěné příčce_600*1000*90_Ponechat bez zásahu_Kování ponechat stávající_Pozn. ponechat bez zásahu</t>
  </si>
  <si>
    <t>1130</t>
  </si>
  <si>
    <t>O/407__půdaIM</t>
  </si>
  <si>
    <t>1122</t>
  </si>
  <si>
    <t>O/S01__půdaIM</t>
  </si>
  <si>
    <t>střešní okna s rámem a obložkou_600*600*150_Repase_Kování nové - analogie původního_Pozn. výměna křídla za nové s izolačním dvojsklem</t>
  </si>
  <si>
    <t>1123</t>
  </si>
  <si>
    <t>1124</t>
  </si>
  <si>
    <t>1125</t>
  </si>
  <si>
    <t>1126</t>
  </si>
  <si>
    <t>1127</t>
  </si>
  <si>
    <t>1128</t>
  </si>
  <si>
    <t>O/S02_T105_půda</t>
  </si>
  <si>
    <t>766TR</t>
  </si>
  <si>
    <t>Truhlářské prvky</t>
  </si>
  <si>
    <t xml:space="preserve">  766TR</t>
  </si>
  <si>
    <t>1131</t>
  </si>
  <si>
    <t>T/001_018IM</t>
  </si>
  <si>
    <t>Laťová příčka se vsazenými dveřmi, odstranění bez náhrady 2140*50*2650</t>
  </si>
  <si>
    <t>1132</t>
  </si>
  <si>
    <t>T/002_018IM</t>
  </si>
  <si>
    <t>Laťová příčka se vsazenými dveřmi, odstranění bez náhrady 1330*50*2650</t>
  </si>
  <si>
    <t>1133</t>
  </si>
  <si>
    <t>T/101_T003_115o</t>
  </si>
  <si>
    <t>Okenní parapetní deska + kazetové deštění zděného parapetu 250*800*1200 Repase Kování - schránka  a trubička na odvod kondenzátu</t>
  </si>
  <si>
    <t>1134</t>
  </si>
  <si>
    <t>T/102_T003_115o</t>
  </si>
  <si>
    <t>1135</t>
  </si>
  <si>
    <t>T/103_T002_116o</t>
  </si>
  <si>
    <t>Kazetové obložení 250*800*1200 Repase Kování - schránka  a trubička na odvod kondenzátu</t>
  </si>
  <si>
    <t>1136</t>
  </si>
  <si>
    <t>T/104_T002_116o</t>
  </si>
  <si>
    <t>1137</t>
  </si>
  <si>
    <t>T/105_T002_116o</t>
  </si>
  <si>
    <t>1138</t>
  </si>
  <si>
    <t>T/106_T002_117o</t>
  </si>
  <si>
    <t>1139</t>
  </si>
  <si>
    <t>T/107_T002_117o</t>
  </si>
  <si>
    <t>1140</t>
  </si>
  <si>
    <t>T/108_T001_118o</t>
  </si>
  <si>
    <t>Okenní parapetní deska + kazetové deštění zděného parapetu 270*800*1200 Repase Kování - schránka  a trubička na odvod kondenzátu</t>
  </si>
  <si>
    <t>1141</t>
  </si>
  <si>
    <t>T/109_T001_118o</t>
  </si>
  <si>
    <t>1142</t>
  </si>
  <si>
    <t>T/110_T013_126o</t>
  </si>
  <si>
    <t>Okenní parapetní deska 200*800*1100 Repase Kování -</t>
  </si>
  <si>
    <t>1143</t>
  </si>
  <si>
    <t>T/111_T013_126o</t>
  </si>
  <si>
    <t>1144</t>
  </si>
  <si>
    <t>T/112_T013_123I</t>
  </si>
  <si>
    <t>1145</t>
  </si>
  <si>
    <t>T/113_T013_123I</t>
  </si>
  <si>
    <t>1146</t>
  </si>
  <si>
    <t>T/114_T013_122I</t>
  </si>
  <si>
    <t>1147</t>
  </si>
  <si>
    <t>T/115_T013_122I</t>
  </si>
  <si>
    <t>1148</t>
  </si>
  <si>
    <t>T/116_T011_117I</t>
  </si>
  <si>
    <t>Okenní parapetní deska 100*800*1100 Repase Kování -</t>
  </si>
  <si>
    <t>1149</t>
  </si>
  <si>
    <t>T/117_T029_112I</t>
  </si>
  <si>
    <t>Okenní parapetní deska + kazetové deštění zděného parapetu 300*800*1050 Repase Kování - průzkum a obnova původní povrch. úpravy</t>
  </si>
  <si>
    <t>1150</t>
  </si>
  <si>
    <t>T/118_T024_106I</t>
  </si>
  <si>
    <t>Okenní parapetní deska + kazetové deštění zděného parapetu 170*800*1200 Repase Kování - schránka  a trubička na odvod kondenzátu</t>
  </si>
  <si>
    <t>1151</t>
  </si>
  <si>
    <t>T/119_T024_106I</t>
  </si>
  <si>
    <t>Okenní parapetní deska + kazetové deštění zděného parapetu 150*800*1200 Repase Kování - schránka  a trubička na odvod kondenzátu</t>
  </si>
  <si>
    <t>1152</t>
  </si>
  <si>
    <t>T/120_T128_132I</t>
  </si>
  <si>
    <t>Okenní parapetní deska + kazetové deštění zděného parapetu 60*800*1170 Repase Kování - schránka  a trubička na odvod kondenzátu</t>
  </si>
  <si>
    <t>1153</t>
  </si>
  <si>
    <t>T/121_T128_132I</t>
  </si>
  <si>
    <t>Okenní parapetní deska 100*30*1170 Zrušit a nahradit Kování - nahradit kopií T/1-20 včetně kazetového deštění zděného parapetu</t>
  </si>
  <si>
    <t>1154</t>
  </si>
  <si>
    <t>Okenní parapetní deska 100*30*1170 Zrušit a nahradit Kování - nahradit kopií T/1-21 včetně kazetového deštění zděného parapetu</t>
  </si>
  <si>
    <t>1155</t>
  </si>
  <si>
    <t>T/122_T128_132I</t>
  </si>
  <si>
    <t>1156</t>
  </si>
  <si>
    <t>T/123_T131_132I</t>
  </si>
  <si>
    <t>Okenní parapetní deska + kazetové deštění zděného parapetu 100*30*660 Nový Kování - nahradit kopií T/1-25 včetně kazetového deštění zděného parapetu</t>
  </si>
  <si>
    <t>1157</t>
  </si>
  <si>
    <t>T/124_T131_132I</t>
  </si>
  <si>
    <t>1158</t>
  </si>
  <si>
    <t>T/125_T130_106I</t>
  </si>
  <si>
    <t>Kazetové deštění zděného parapetu 50*800*660 Repase Kování - schránka  a trubička na odvod kondenzátu</t>
  </si>
  <si>
    <t>1159</t>
  </si>
  <si>
    <t>T/126_T130_132I</t>
  </si>
  <si>
    <t>Okenní parapetní deska + kazetové deštění zděného parapetu 60*800*660 Repase Kování - schránka  a trubička na odvod kondenzátu</t>
  </si>
  <si>
    <t>1160</t>
  </si>
  <si>
    <t>T/127_T003_113I</t>
  </si>
  <si>
    <t>Kazetové ostění a obložky okna  se skládací kazetovou okenicí ve vestavěné schránce v ostění 450*2850*1200 Repase Kování částečně nepůvodní - doplnit</t>
  </si>
  <si>
    <t>1161</t>
  </si>
  <si>
    <t>T/128_T003_113I</t>
  </si>
  <si>
    <t>1162</t>
  </si>
  <si>
    <t>T/129_T002_146I</t>
  </si>
  <si>
    <t>Kazetové obložení 450*2850*1200 Repase Kování částečně nepůvodní - doplnit kopiemi</t>
  </si>
  <si>
    <t>1163</t>
  </si>
  <si>
    <t>T/130_T002_146I</t>
  </si>
  <si>
    <t>1164</t>
  </si>
  <si>
    <t>T/131_T002_146I</t>
  </si>
  <si>
    <t>1165</t>
  </si>
  <si>
    <t>T/132_T001_115I</t>
  </si>
  <si>
    <t>1166</t>
  </si>
  <si>
    <t>T/133_T001_115I</t>
  </si>
  <si>
    <t>1167</t>
  </si>
  <si>
    <t>T/134_T029_112I</t>
  </si>
  <si>
    <t>Kazetové ostění a obložky okna  se skládací kazetovou okenicí ve vestavěné schránce v ostění 450*2850*1050 Repase Kování původní - repase</t>
  </si>
  <si>
    <t>1168</t>
  </si>
  <si>
    <t>T/135_T024_106I</t>
  </si>
  <si>
    <t>Kazetové ostění a obložky okna  se skládací kazetovou okenicí ve vestavěné schránce v ostění 450*2850*1200 Repase Kování původní - repase</t>
  </si>
  <si>
    <t>1169</t>
  </si>
  <si>
    <t>T/136_T024_106I</t>
  </si>
  <si>
    <t>Kazetové ostění a obložky okna  se skládací kazetovou okenicí ve vestavěné schránce v ostění 270*2850*1200 Repase Kování původní - repase</t>
  </si>
  <si>
    <t>1171</t>
  </si>
  <si>
    <t>T/137__121IM</t>
  </si>
  <si>
    <t>Parapetní deska 330*800*1200 Zrušit a nahradit Kování -</t>
  </si>
  <si>
    <t>1170</t>
  </si>
  <si>
    <t>T/137_T128_132I</t>
  </si>
  <si>
    <t>Obložka okna profilovaná 60*2850*1170 Repase Kování původní - repase</t>
  </si>
  <si>
    <t>1172</t>
  </si>
  <si>
    <t>T/138_T128_132I</t>
  </si>
  <si>
    <t>1173</t>
  </si>
  <si>
    <t>T/139__121IM</t>
  </si>
  <si>
    <t>Parapetní deska 330*800*1200 Zrušit a nahradit Kování - nahradit kopií parapetní desky T/1-10</t>
  </si>
  <si>
    <t>1174</t>
  </si>
  <si>
    <t>T/140__131IM</t>
  </si>
  <si>
    <t>Parapetní deska 1100*150*500 Zrušit a nahradit Kování - nahradit kopií parapetní desky T/1-10</t>
  </si>
  <si>
    <t>1175</t>
  </si>
  <si>
    <t>T/141__131IM</t>
  </si>
  <si>
    <t>1176</t>
  </si>
  <si>
    <t>T/142__131IM</t>
  </si>
  <si>
    <t>Parapetní deska 1500*150*250 Zrušit a nahradit Kování - nahradit kopií parapetní desky T/1-10</t>
  </si>
  <si>
    <t>1177</t>
  </si>
  <si>
    <t>T/143__157IM</t>
  </si>
  <si>
    <t>Parapetní deska 1000*150*100 Zrušit a nahradit Kování - nahradit kopií parapetní desky T/1-10</t>
  </si>
  <si>
    <t>1178</t>
  </si>
  <si>
    <t>T/144__129IM</t>
  </si>
  <si>
    <t>Parapetní deska 1000*150*220 Zrušit a nahradit Kování - nahradit kopií parapetní desky T/1-10</t>
  </si>
  <si>
    <t>1179</t>
  </si>
  <si>
    <t>T/145__129IM</t>
  </si>
  <si>
    <t>Parapetní deska 1000*150*230 Zrušit a nahradit Kování - nahradit kopií parapetní desky T/1-10</t>
  </si>
  <si>
    <t>1180</t>
  </si>
  <si>
    <t>T/146__126IM</t>
  </si>
  <si>
    <t>1181</t>
  </si>
  <si>
    <t>T/147__108IM</t>
  </si>
  <si>
    <t>Parapetní deska 1252*150*200 Nový Kování - náhrada za keramický obklad parapetu - analogie podle T/1-10</t>
  </si>
  <si>
    <t>1182</t>
  </si>
  <si>
    <t>T/148__107IM</t>
  </si>
  <si>
    <t>Parapetní deska 1450*150*200 Nový Kování - náhrada za keramický obklad parapetu - analogie podle T/1-10</t>
  </si>
  <si>
    <t>1183</t>
  </si>
  <si>
    <t>T/149__107IM</t>
  </si>
  <si>
    <t>Parapetní deska 1250*150*230 Nový Kování - náhrada za keramický obklad parapetu - analogie podle T/1-10</t>
  </si>
  <si>
    <t>1184</t>
  </si>
  <si>
    <t>T/150__107IM</t>
  </si>
  <si>
    <t>Parapetní deska 1250*150*90 Nový Kování - náhrada za keramický obklad parapetu - analogie podle T/1-10</t>
  </si>
  <si>
    <t>1185</t>
  </si>
  <si>
    <t>T/151__107IM</t>
  </si>
  <si>
    <t>Parapetní deska 1200*150*240 Nový Kování - náhrada za keramický obklad parapetu - analogie podle T/1-10</t>
  </si>
  <si>
    <t>1186</t>
  </si>
  <si>
    <t>T/152__107IM</t>
  </si>
  <si>
    <t>Parapetní deska 1150*150*130 Nový Kování - náhrada za keramický obklad parapetu - analogie podle T/1-10</t>
  </si>
  <si>
    <t>1187</t>
  </si>
  <si>
    <t>T/153__145IM</t>
  </si>
  <si>
    <t>Prkno s rozšířeným okrajem 30*150*4090 Odstranění bez náhrady Kování -</t>
  </si>
  <si>
    <t>1188</t>
  </si>
  <si>
    <t>Prkno s rozšířeným okrajem 30*150*510 Odstranění bez náhrady Kování -</t>
  </si>
  <si>
    <t>1189</t>
  </si>
  <si>
    <t>Prkno s rozšířeným okrajem 30*150*520 Odstranění bez náhrady Kování -</t>
  </si>
  <si>
    <t>1190</t>
  </si>
  <si>
    <t>T/154__145IM</t>
  </si>
  <si>
    <t>Prkno při podlaze 20*150*4090 Odstranění bez náhrady Kování -</t>
  </si>
  <si>
    <t>1191</t>
  </si>
  <si>
    <t>Prkno při podlaze 20*150*3770 Odstranění bez náhrady Kování -</t>
  </si>
  <si>
    <t>1192</t>
  </si>
  <si>
    <t>Prkno při podlaze 30*150*520 Odstranění bez náhrady Kování -</t>
  </si>
  <si>
    <t>1193</t>
  </si>
  <si>
    <t>Prkno při podlaze 35*150*520 Odstranění bez náhrady Kování -</t>
  </si>
  <si>
    <t>1194</t>
  </si>
  <si>
    <t>T/155__146IM</t>
  </si>
  <si>
    <t>Kazetové obložení 50*1230*1410 Zrušit a nahradit Kování - náhrada novým obložením - analogie podle původního</t>
  </si>
  <si>
    <t>1195</t>
  </si>
  <si>
    <t>Kazetové obložení 46*1230*350 Zrušit a nahradit Kování - náhrada novým obložením - analogie podle původního</t>
  </si>
  <si>
    <t>1204</t>
  </si>
  <si>
    <t>Kazetové obložení 50*1230*1320 Zrušit a nahradit Kování - náhrada novým obložením - analogie podle původního</t>
  </si>
  <si>
    <t>1205</t>
  </si>
  <si>
    <t>Kazetové obložení 50*1230*3510 Zrušit a nahradit Kování - náhrada novým obložením - analogie podle původního</t>
  </si>
  <si>
    <t>1206</t>
  </si>
  <si>
    <t>Kazetové obložení 50*1230*1300 Zrušit a nahradit Kování - náhrada novým obložením - analogie podle původního</t>
  </si>
  <si>
    <t>1196</t>
  </si>
  <si>
    <t>Kazetové obložení 50*1230*300 Zrušit a nahradit Kování - náhrada novým obložením - analogie podle původního</t>
  </si>
  <si>
    <t>1197</t>
  </si>
  <si>
    <t>Kazetové obložení 50*1230*400 Zrušit a nahradit Kování - náhrada novým obložením - analogie podle původního</t>
  </si>
  <si>
    <t>1198</t>
  </si>
  <si>
    <t>Kazetové obložení 50*1230*6490 Zrušit a nahradit Kování - náhrada novým obložením - analogie podle původního</t>
  </si>
  <si>
    <t>1199</t>
  </si>
  <si>
    <t>Kazetové obložení 50*1230*2600 Zrušit a nahradit Kování - náhrada novým obložením - analogie podle původního</t>
  </si>
  <si>
    <t>1200</t>
  </si>
  <si>
    <t>Kazetové obložení 50*1230*3570 Zrušit a nahradit Kování - náhrada novým obložením - analogie podle původního</t>
  </si>
  <si>
    <t>1201</t>
  </si>
  <si>
    <t>Kazetové obložení 50*1230*480 Zrušit a nahradit Kování - náhrada novým obložením - analogie podle původního</t>
  </si>
  <si>
    <t>1202</t>
  </si>
  <si>
    <t>Kazetové obložení 50*1230*1480 Zrušit a nahradit Kování - náhrada novým obložením - analogie podle původního</t>
  </si>
  <si>
    <t>1203</t>
  </si>
  <si>
    <t>Kazetové obložení 50*1230*8440 Zrušit a nahradit Kování - náhrada novým obložením - analogie podle původního</t>
  </si>
  <si>
    <t>1207</t>
  </si>
  <si>
    <t>T/156__119IM</t>
  </si>
  <si>
    <t>1208</t>
  </si>
  <si>
    <t>Kazetové obložení 50*1230*1400 Zrušit a nahradit Kování - náhrada novým obložením - analogie podle původního</t>
  </si>
  <si>
    <t>1217</t>
  </si>
  <si>
    <t>Kazetové obložení 50*1230*2070 Zrušit a nahradit Kování - náhrada novým obložením - analogie podle původního</t>
  </si>
  <si>
    <t>1218</t>
  </si>
  <si>
    <t>Kazetové obložení 50*1230*3700 Zrušit a nahradit Kování - náhrada novým obložením - analogie podle původního</t>
  </si>
  <si>
    <t>1219</t>
  </si>
  <si>
    <t>Kazetové obložení 50*1230*900 Zrušit a nahradit Kování - náhrada novým obložením - analogie podle původního</t>
  </si>
  <si>
    <t>1220</t>
  </si>
  <si>
    <t>1209</t>
  </si>
  <si>
    <t>Kazetové obložení 50*1230*3180 Zrušit a nahradit Kování - náhrada novým obložením - analogie podle původního</t>
  </si>
  <si>
    <t>1210</t>
  </si>
  <si>
    <t>Kazetové obložení 46*1230*820 Zrušit a nahradit Kování - náhrada novým obložením - analogie podle původního</t>
  </si>
  <si>
    <t>1211</t>
  </si>
  <si>
    <t>Kazetové obložení 52*1230*150 Zrušit a nahradit Kování - náhrada novým obložením - analogie podle původního</t>
  </si>
  <si>
    <t>1212</t>
  </si>
  <si>
    <t>1213</t>
  </si>
  <si>
    <t>Kazetové obložení 52*1230*240 Zrušit a nahradit Kování - náhrada novým obložením - analogie podle původního</t>
  </si>
  <si>
    <t>1214</t>
  </si>
  <si>
    <t>Kazetové obložení 52*1230*100 Zrušit a nahradit Kování - náhrada novým obložením - analogie podle původního</t>
  </si>
  <si>
    <t>1215</t>
  </si>
  <si>
    <t>Kazetové obložení 50*1230*450 Zrušit a nahradit Kování - náhrada novým obložením - analogie podle původního</t>
  </si>
  <si>
    <t>1216</t>
  </si>
  <si>
    <t>Kazetové obložení 50*1230*835 Zrušit a nahradit Kování - náhrada novým obložením - analogie podle původního</t>
  </si>
  <si>
    <t>1221</t>
  </si>
  <si>
    <t>T/157__151IM</t>
  </si>
  <si>
    <t>Kazetové obložení 50*1230*980 Zrušit a nahradit Kování - náhrada novým obložením - analogie podle původního</t>
  </si>
  <si>
    <t>1222</t>
  </si>
  <si>
    <t>Kazetové obložení 50*1230*950 Zrušit a nahradit Kování - náhrada novým obložením - analogie podle původního</t>
  </si>
  <si>
    <t>1231</t>
  </si>
  <si>
    <t>Kazetové obložení 50*1230*850 Zrušit a nahradit Kování - náhrada novým obložením - analogie podle původního</t>
  </si>
  <si>
    <t>1223</t>
  </si>
  <si>
    <t>Kazetové obložení 50*1230*1125 Zrušit a nahradit Kování - náhrada novým obložením - analogie podle původního</t>
  </si>
  <si>
    <t>1224</t>
  </si>
  <si>
    <t>1225</t>
  </si>
  <si>
    <t>Kazetové obložení 50*1230*1000 Zrušit a nahradit Kování - náhrada novým obložením - analogie podle původního</t>
  </si>
  <si>
    <t>1226</t>
  </si>
  <si>
    <t>Kazetové obložení 50*1230*600 Zrušit a nahradit Kování - náhrada novým obložením - analogie podle původního</t>
  </si>
  <si>
    <t>1227</t>
  </si>
  <si>
    <t>1228</t>
  </si>
  <si>
    <t>1229</t>
  </si>
  <si>
    <t>Kazetové obložení 50*1230*2979 Zrušit a nahradit Kování - náhrada novým obložením - analogie podle původního</t>
  </si>
  <si>
    <t>1230</t>
  </si>
  <si>
    <t>Kazetové obložení 50*1230*1080 Zrušit a nahradit Kování - náhrada novým obložením - analogie podle původního</t>
  </si>
  <si>
    <t>1233</t>
  </si>
  <si>
    <t>T/158__151IM</t>
  </si>
  <si>
    <t>Obložení oblouku hladké 550*3100*1300 Zrušit a nahradit Kování -</t>
  </si>
  <si>
    <t>1232</t>
  </si>
  <si>
    <t>T/158_T017_102I</t>
  </si>
  <si>
    <t>Dřevěné fošnové stupně a dřevěné soustružené sloupky zábradlí s dřevěným madlem 1650*1230*2780 Repase Kování - průzkum a obnova původní povrch. vrstvy</t>
  </si>
  <si>
    <t>1234</t>
  </si>
  <si>
    <t>T/159_T122_104I</t>
  </si>
  <si>
    <t>Nástěnné madlo profilované ---*---*--- Repase Kování</t>
  </si>
  <si>
    <t>1235</t>
  </si>
  <si>
    <t>T/161_T005_147I</t>
  </si>
  <si>
    <t>Trojdílná prosklená stěna s dveřmi 75*3830*2000 Repase Kování původní - doplnit,obnovit 1x dveře 950/2450</t>
  </si>
  <si>
    <t>1236</t>
  </si>
  <si>
    <t>T/162_T019_111I</t>
  </si>
  <si>
    <t>Kazetová šachta jídelního výtahu 600*3800*600 Odstranění bez náhrady Kování uložit do depozitu uložit do depozitu vč. strojního vybavení</t>
  </si>
  <si>
    <t>1237</t>
  </si>
  <si>
    <t>T/163_T017_103I</t>
  </si>
  <si>
    <t>Kazetová příčka s dveřmi 50*2300*2300 Odstranění bez náhrady Kování původní uložit do depozitu, ostatní uložit do depozitu</t>
  </si>
  <si>
    <t>1238</t>
  </si>
  <si>
    <t>T/164_T130_132I</t>
  </si>
  <si>
    <t>Obložka okna profilovaná 58*2850*670 Repase Kování původní - repase</t>
  </si>
  <si>
    <t>1239</t>
  </si>
  <si>
    <t>T/165_T130_132I</t>
  </si>
  <si>
    <t>1240</t>
  </si>
  <si>
    <t>T/166__110aIM</t>
  </si>
  <si>
    <t>Kazetová příčka na nožičkách 35*2600*1735 Nový Kování nové dveřní kování 1x dveře 700/1970</t>
  </si>
  <si>
    <t>1241</t>
  </si>
  <si>
    <t>T/167__110aIM</t>
  </si>
  <si>
    <t>Kazetová příčka na nožičkách 35*450*2750 Nový Kování nové dveřní kování 3x dveře 700/1970, WC zámek</t>
  </si>
  <si>
    <t>1242</t>
  </si>
  <si>
    <t>T/168__110aIM</t>
  </si>
  <si>
    <t>Kazetová příčka na nožičkách 35*2100*1260 Nový Kování  1x dveře 700/1970</t>
  </si>
  <si>
    <t>1243</t>
  </si>
  <si>
    <t>T/169__110aIM</t>
  </si>
  <si>
    <t>Kazetová příčka na nožičkách 35*2100*1260 Nový Kování</t>
  </si>
  <si>
    <t>1244</t>
  </si>
  <si>
    <t>T/170__110aIM</t>
  </si>
  <si>
    <t>Kazetová příčka na nožičkách 35*2600*1730 Nový Kování nové dveřní kování 1x dveře 700/1970</t>
  </si>
  <si>
    <t>1245</t>
  </si>
  <si>
    <t>T/171__110aIM</t>
  </si>
  <si>
    <t>Kazetová příčka na nožičkách 35*2100*900 Nový Kování nové dveřní kování 1x dveře 700/1970, WC zámek</t>
  </si>
  <si>
    <t>1246</t>
  </si>
  <si>
    <t>T/172__110aIM</t>
  </si>
  <si>
    <t>Kazetová příčka na nožičkách 35*2100*670 Nový Kování</t>
  </si>
  <si>
    <t>1247</t>
  </si>
  <si>
    <t>T/173__110aIM</t>
  </si>
  <si>
    <t>1248</t>
  </si>
  <si>
    <t>T/174__110aIM</t>
  </si>
  <si>
    <t>1249</t>
  </si>
  <si>
    <t>T/175__112IM</t>
  </si>
  <si>
    <t>Kazetová příčka na nožičkách 35*2100*2550 Nový Kování nové dveřní kování, WC zámek pro ibezbarierový přístup 1x dveře 900/1970, vybavení pro bezbarier</t>
  </si>
  <si>
    <t>1250</t>
  </si>
  <si>
    <t>T/176__112IM</t>
  </si>
  <si>
    <t>Kazetová příčka na nožičkách 35*2100*2490 Nový Kování nové dveřní kování, WC zámek 1x dveře 700/1970</t>
  </si>
  <si>
    <t>1251</t>
  </si>
  <si>
    <t>T/177__108IM</t>
  </si>
  <si>
    <t>Truhlářská skládací stěna s dveřmi 35*3550*5800 Nový Kování nové dveřní kování, nové kování skládací stěny 1x dveře 700/1970,</t>
  </si>
  <si>
    <t>1252</t>
  </si>
  <si>
    <t>T/178__108IM</t>
  </si>
  <si>
    <t>Truhlářská plná stěna 35*3550*1300 Nový Kování</t>
  </si>
  <si>
    <t>1253</t>
  </si>
  <si>
    <t>T/179__106IM</t>
  </si>
  <si>
    <t>Truhlářská skládací stěna s dveřmi 35*3850*1990 Nový Kování nové dveřní kování, nové kování skládací stěny 1x dveře 700/1970,</t>
  </si>
  <si>
    <t>0   ZRUŠENO - NEOCEŇOVAT</t>
  </si>
  <si>
    <t>1254</t>
  </si>
  <si>
    <t>T/180__106IM</t>
  </si>
  <si>
    <t>Truhlářská plná stěna 35*3850*1200 Nový Kování</t>
  </si>
  <si>
    <t>1255</t>
  </si>
  <si>
    <t>T/181__118IM</t>
  </si>
  <si>
    <t>Truhlářská stěna nůžková skládací 35*3830*3000 Nový Kování nové kování skládací stěny</t>
  </si>
  <si>
    <t>1256</t>
  </si>
  <si>
    <t>T/182_T004_145I</t>
  </si>
  <si>
    <t>1257</t>
  </si>
  <si>
    <t>T/183_T004_145I</t>
  </si>
  <si>
    <t>1258</t>
  </si>
  <si>
    <t>T/184_T004_143I</t>
  </si>
  <si>
    <t>1259</t>
  </si>
  <si>
    <t>T/185__101IM</t>
  </si>
  <si>
    <t>Obložení otvoru - pokladní okénko 500*1200*900 Odstranění bez náhrady Kování  nahrazeno dveřmi D/1-33</t>
  </si>
  <si>
    <t>1260</t>
  </si>
  <si>
    <t>T/186__107IM</t>
  </si>
  <si>
    <t>Rampa 1100*300*3000 Nový Kování</t>
  </si>
  <si>
    <t>1261</t>
  </si>
  <si>
    <t>T/187__107IM</t>
  </si>
  <si>
    <t>Podium na dřevěném roštu 5800*300*4420 Nový Kování</t>
  </si>
  <si>
    <t>1262</t>
  </si>
  <si>
    <t>T/188__107IM</t>
  </si>
  <si>
    <t>Poklop přes rampu 1100*420*1420 Nový Kování</t>
  </si>
  <si>
    <t>1263</t>
  </si>
  <si>
    <t>T/189__115IM</t>
  </si>
  <si>
    <t>Nové kazetové obložení 50*1200*1110 Nový Kování - analogie podle dochovaných fragmentů  prvku T/3-01 - náhrada bezcenného obložení</t>
  </si>
  <si>
    <t>1264</t>
  </si>
  <si>
    <t>Nové kazetové obložení 50*1200*5150 Nový Kování - analogie podle dochovaných fragmentů  prvku T/3-01 - náhrada bezcenného obložení</t>
  </si>
  <si>
    <t>1265</t>
  </si>
  <si>
    <t>Nové kazetové obložení 50*1200*1180 Nový Kování - analogie podle dochovaných fragmentů  prvku T/3-01 - náhrada bezcenného obložení</t>
  </si>
  <si>
    <t>1266</t>
  </si>
  <si>
    <t>Nové kazetové obložení 50*1200*890 Nový Kování - analogie podle dochovaných fragmentů  prvku T/3-01 - náhrada bezcenného obložení</t>
  </si>
  <si>
    <t>1267</t>
  </si>
  <si>
    <t>Nové kazetové obložení 50*1200*1250 Nový Kování - analogie podle dochovaných fragmentů  prvku T/3-01 - náhrada bezcenného obložení</t>
  </si>
  <si>
    <t>1268</t>
  </si>
  <si>
    <t>Nové kazetové obložení 50*1200*1910 Nový Kování - analogie podle dochovaných fragmentů  prvku T/3-01 - náhrada bezcenného obložení</t>
  </si>
  <si>
    <t>1269</t>
  </si>
  <si>
    <t>1270</t>
  </si>
  <si>
    <t>Nové kazetové obložení 50*1200*3280 Nový Kování - analogie podle dochovaných fragmentů  prvku T/3-01 - náhrada bezcenného obložení</t>
  </si>
  <si>
    <t>1271</t>
  </si>
  <si>
    <t>T/190__116IM</t>
  </si>
  <si>
    <t>Nové kazetové obložení 50*1200*2765 Nový Kování - analogie podle dochovaných fragmentů  prvku T/3-01 - náhrada bezcenného obložení</t>
  </si>
  <si>
    <t>1272</t>
  </si>
  <si>
    <t>1273</t>
  </si>
  <si>
    <t>1274</t>
  </si>
  <si>
    <t>Nové kazetové obložení 50*1200*830 Nový Kování - analogie podle dochovaných fragmentů  prvku T/3-01 - náhrada bezcenného obložení</t>
  </si>
  <si>
    <t>1275</t>
  </si>
  <si>
    <t>Nové kazetové obložení 50*1200*730 Nový Kování - analogie podle dochovaných fragmentů  prvku T/3-01 - náhrada bezcenného obložení</t>
  </si>
  <si>
    <t>1276</t>
  </si>
  <si>
    <t>1277</t>
  </si>
  <si>
    <t>Nové kazetové obložení 50*1200*910 Nový Kování - analogie podle dochovaných fragmentů  prvku T/3-01 - náhrada bezcenného obložení</t>
  </si>
  <si>
    <t>1278</t>
  </si>
  <si>
    <t>1279</t>
  </si>
  <si>
    <t>1280</t>
  </si>
  <si>
    <t>Nové kazetové obložení 50*1200*2750 Nový Kování - analogie podle dochovaných fragmentů  prvku T/3-01 - náhrada bezcenného obložení</t>
  </si>
  <si>
    <t>1281</t>
  </si>
  <si>
    <t>T/191__117IM</t>
  </si>
  <si>
    <t>Nové kazetové obložení 50*1200*1150 Nový Kování - analogie podle dochovaných fragmentů  prvku T/3-01 - náhrada bezcenného obložení</t>
  </si>
  <si>
    <t>1282</t>
  </si>
  <si>
    <t>1283</t>
  </si>
  <si>
    <t>Nové kazetové obložení 50*1200*1260 Nový Kování - analogie podle dochovaných fragmentů  prvku T/3-01 - náhrada bezcenného obložení</t>
  </si>
  <si>
    <t>1284</t>
  </si>
  <si>
    <t>1285</t>
  </si>
  <si>
    <t>Nové kazetové obložení 50*1200*3990 Nový Kování - analogie podle dochovaných fragmentů  prvku T/3-01 - náhrada bezcenného obložení</t>
  </si>
  <si>
    <t>1286</t>
  </si>
  <si>
    <t>1287</t>
  </si>
  <si>
    <t>1288</t>
  </si>
  <si>
    <t>Nové kazetové obložení 50*1200*380 Nový Kování - analogie podle dochovaných fragmentů  prvku T/3-01 - náhrada bezcenného obložení</t>
  </si>
  <si>
    <t>1289</t>
  </si>
  <si>
    <t>T/192__11IM</t>
  </si>
  <si>
    <t>Nové kazetové obložení 50*1200*1870 Nový Kování - analogie podle dochovaných fragmentů  prvku T/3-01 - náhrada bezcenného obložení</t>
  </si>
  <si>
    <t>1290</t>
  </si>
  <si>
    <t>1299</t>
  </si>
  <si>
    <t>Nové kazetové obložení 55*900*955 Nový Kování - analogie podle dochovaných fragmentů  prvku T/3-01 - náhrada bezcenného obložení</t>
  </si>
  <si>
    <t>1300</t>
  </si>
  <si>
    <t>Nové kazetové obložení 55*900*1650 Nový Kování - analogie podle dochovaných fragmentů  prvku T/3-01 - náhrada bezcenného obložení</t>
  </si>
  <si>
    <t>1301</t>
  </si>
  <si>
    <t>Nové kazetové obložení 50*1200*8760 Nový Kování - analogie podle dochovaných fragmentů  prvku T/3-01 - náhrada bezcenného obložení</t>
  </si>
  <si>
    <t>1302</t>
  </si>
  <si>
    <t>Nové kazetové obložení 50*1200*3910 Nový Kování - analogie podle dochovaných fragmentů  prvku T/3-01 - náhrada bezcenného obložení</t>
  </si>
  <si>
    <t>1303</t>
  </si>
  <si>
    <t>Nové kazetové obložení 50*900*185 Nový Kování - analogie podle dochovaných fragmentů  prvku T/3-01 - náhrada bezcenného obložení</t>
  </si>
  <si>
    <t>1304</t>
  </si>
  <si>
    <t>Nové kazetové obložení 50*900*305 Nový Kování - analogie podle dochovaných fragmentů  prvku T/3-01 - náhrada bezcenného obložení</t>
  </si>
  <si>
    <t>1305</t>
  </si>
  <si>
    <t>1306</t>
  </si>
  <si>
    <t>Nové kazetové obložení 50*1200*305 Nový Kování - analogie podle dochovaných fragmentů  prvku T/3-01 - náhrada bezcenného obložení</t>
  </si>
  <si>
    <t>1307</t>
  </si>
  <si>
    <t>1308</t>
  </si>
  <si>
    <t>A19</t>
  </si>
  <si>
    <t>1291</t>
  </si>
  <si>
    <t>Nové kazetové obložení 50*1200*450 Nový Kování - analogie podle dochovaných fragmentů  prvku T/3-01 - náhrada bezcenného obložení</t>
  </si>
  <si>
    <t>1309</t>
  </si>
  <si>
    <t>A20</t>
  </si>
  <si>
    <t>1310</t>
  </si>
  <si>
    <t>A21</t>
  </si>
  <si>
    <t>Nové kazetové obložení 50*1200*445 Nový Kování - analogie podle dochovaných fragmentů  prvku T/3-01 - náhrada bezcenného obložení</t>
  </si>
  <si>
    <t>1311</t>
  </si>
  <si>
    <t>A22</t>
  </si>
  <si>
    <t>1312</t>
  </si>
  <si>
    <t>A23</t>
  </si>
  <si>
    <t>Nové kazetové obložení 50*1200*295 Nový Kování - analogie podle dochovaných fragmentů  prvku T/3-01 - náhrada bezcenného obložení</t>
  </si>
  <si>
    <t>1313</t>
  </si>
  <si>
    <t>A24</t>
  </si>
  <si>
    <t>Nové kazetové obložení 50*1200*290 Nový Kování - analogie podle dochovaných fragmentů  prvku T/3-01 - náhrada bezcenného obložení</t>
  </si>
  <si>
    <t>1314</t>
  </si>
  <si>
    <t>A25</t>
  </si>
  <si>
    <t>Nové kazetové obložení 50*900*3090 Nový Kování - analogie podle dochovaných fragmentů  prvku T/3-01 - náhrada bezcenného obložení</t>
  </si>
  <si>
    <t>1292</t>
  </si>
  <si>
    <t>Nové kazetové obložení 50*1200*1350 Nový Kování - analogie podle dochovaných fragmentů  prvku T/3-01 - náhrada bezcenného obložení</t>
  </si>
  <si>
    <t>1293</t>
  </si>
  <si>
    <t>1294</t>
  </si>
  <si>
    <t>Nové kazetové obložení 50*1200*1420 Nový Kování - analogie podle dochovaných fragmentů  prvku T/3-01 - náhrada bezcenného obložení</t>
  </si>
  <si>
    <t>1295</t>
  </si>
  <si>
    <t>Nové kazetové obložení 50*1200*1470 Nový Kování - analogie podle dochovaných fragmentů  prvku T/3-01 - náhrada bezcenného obložení</t>
  </si>
  <si>
    <t>1296</t>
  </si>
  <si>
    <t>1297</t>
  </si>
  <si>
    <t>Nové kazetové obložení 50*1200*1500 Nový Kování - analogie podle dochovaných fragmentů  prvku T/3-01 - náhrada bezcenného obložení</t>
  </si>
  <si>
    <t>1298</t>
  </si>
  <si>
    <t>Nové kazetové obložení 55*1200*760 Nový Kování - analogie podle dochovaných fragmentů  prvku T/3-01 - náhrada bezcenného obložení</t>
  </si>
  <si>
    <t>1315</t>
  </si>
  <si>
    <t>T/193__146IM</t>
  </si>
  <si>
    <t>Nové kazetové obložení 50*1230*1480 Nový Kování - analogie podle dochovaných fragmentů  prvku T/3-01 - náhrada bezcenného obložení</t>
  </si>
  <si>
    <t>1316</t>
  </si>
  <si>
    <t>Nové kazetové obložení 50*1230*8440 Nový Kování - analogie podle dochovaných fragmentů  prvku T/3-01 - náhrada bezcenného obložení</t>
  </si>
  <si>
    <t>1317</t>
  </si>
  <si>
    <t>Nové kazetové obložení 50*1230*860 Nový Kování - analogie podle dochovaných fragmentů  prvku T/3-01 - náhrada bezcenného obložení</t>
  </si>
  <si>
    <t>1318</t>
  </si>
  <si>
    <t>Nové kazetové obložení 50*1230*6490 Nový Kování - analogie podle dochovaných fragmentů  prvku T/3-01 - náhrada bezcenného obložení</t>
  </si>
  <si>
    <t>1319</t>
  </si>
  <si>
    <t>Nové kazetové obložení 50*1230*3570 Nový Kování - analogie podle dochovaných fragmentů  prvku T/3-01 - náhrada bezcenného obložení</t>
  </si>
  <si>
    <t>1320</t>
  </si>
  <si>
    <t>Nové kazetové obložení 50*1230*480 Nový Kování - analogie podle dochovaných fragmentů  prvku T/3-01 - náhrada bezcenného obložení</t>
  </si>
  <si>
    <t>1321</t>
  </si>
  <si>
    <t>Nové kazetové obložení 50*1230*840 Nový Kování - analogie podle dochovaných fragmentů  prvku T/3-01 - náhrada bezcenného obložení</t>
  </si>
  <si>
    <t>1322</t>
  </si>
  <si>
    <t>Nové kazetové obložení 50*1230*1410 Nový Kování - analogie podle dochovaných fragmentů  prvku T/3-01 - náhrada bezcenného obložení</t>
  </si>
  <si>
    <t>1323</t>
  </si>
  <si>
    <t>T/194__146IM</t>
  </si>
  <si>
    <t>Trojdílná prosklená stěna s dveřmi 50*3830*2000 Nový Kování nové, podle vzorového prvku 1x dveře 950/2450, analogie podle prvku T/1-84</t>
  </si>
  <si>
    <t>1324</t>
  </si>
  <si>
    <t>T/195__116IM</t>
  </si>
  <si>
    <t>Atypické táflování pro tělocvičnu bez infrazářičů 50*2000*2420</t>
  </si>
  <si>
    <t>1325</t>
  </si>
  <si>
    <t>Atypické táflování pro tělocvičnu bez infrazářičů 50*2000*2900</t>
  </si>
  <si>
    <t>1326</t>
  </si>
  <si>
    <t>Atypické táflování pro tělocvičnu bez infrazářičů 50*2000*2785</t>
  </si>
  <si>
    <t>1327</t>
  </si>
  <si>
    <t>Atypické táflování pro tělocvičnu bez infrazářičů 50*2000*200</t>
  </si>
  <si>
    <t>1328</t>
  </si>
  <si>
    <t>Atypické táflování pro tělocvičnu bez infrazářičů 50*2000*380</t>
  </si>
  <si>
    <t>1329</t>
  </si>
  <si>
    <t>Atypické táflování pro tělocvičnu bez infrazářičů 50*2000*4170</t>
  </si>
  <si>
    <t>1330</t>
  </si>
  <si>
    <t>Atypické táflování pro tělocvičnu bez infrazářičů 50*2000*12000</t>
  </si>
  <si>
    <t>1331</t>
  </si>
  <si>
    <t>Atypické táflování pro tělocvičnu bez infrazářičů 50*2000*700</t>
  </si>
  <si>
    <t>1332</t>
  </si>
  <si>
    <t>Atypické táflování pro tělocvičnu bez infrazářičů 50*2000*3350</t>
  </si>
  <si>
    <t>1333</t>
  </si>
  <si>
    <t>T/196__116IM</t>
  </si>
  <si>
    <t>Atypické táflování pro tělocvičnu - parapet 50*1000*1500 Nový</t>
  </si>
  <si>
    <t>1334</t>
  </si>
  <si>
    <t>Atypické táflování pro tělocvičnu - parapet 50*1000*1100 Nový</t>
  </si>
  <si>
    <t>1335</t>
  </si>
  <si>
    <t>1336</t>
  </si>
  <si>
    <t>T/197__131IM</t>
  </si>
  <si>
    <t>Jednoduchá stěna s dveřmi, zasklená bezpečnostním sklem 50*1200*1400 Nový Kování nové - analogie podle historických vzorů 1x dveře 800/1970</t>
  </si>
  <si>
    <t>1337</t>
  </si>
  <si>
    <t>T/201_T047_215I</t>
  </si>
  <si>
    <t>Rám krycí parapetní mříže, horní parapetní deska mramorová - viz Kamenické výrobky 80*760*1200 Repase Kování -</t>
  </si>
  <si>
    <t>1338</t>
  </si>
  <si>
    <t>T/202_T047_215I</t>
  </si>
  <si>
    <t>1339</t>
  </si>
  <si>
    <t>T/203_T048_216I</t>
  </si>
  <si>
    <t>Okenní parapetní deska + kazetové deštění zděného parapetu 80*760*1180 Repase Kování - schránka  a trubička na odvod kondenzátu</t>
  </si>
  <si>
    <t>1340</t>
  </si>
  <si>
    <t>T/204_T048_216I</t>
  </si>
  <si>
    <t>1341</t>
  </si>
  <si>
    <t>T/205_T048_216I</t>
  </si>
  <si>
    <t>1342</t>
  </si>
  <si>
    <t>T/208_T050_218I</t>
  </si>
  <si>
    <t>1343</t>
  </si>
  <si>
    <t>T/209_T050_223I</t>
  </si>
  <si>
    <t>1344</t>
  </si>
  <si>
    <t>T/210_T050_223I</t>
  </si>
  <si>
    <t>1527</t>
  </si>
  <si>
    <t>T/2100__211IM</t>
  </si>
  <si>
    <t>Truhlářská stěna s dveřmi, částečně prosklená 35*3180*3050 Nový Kování nové dveřní kování 1x dveře 700/1970</t>
  </si>
  <si>
    <t>1528</t>
  </si>
  <si>
    <t>T/2101__220IM</t>
  </si>
  <si>
    <t>Kazetová příčka na nožičkách 35*2100*1770 Nový Kování nové dveřní kování, WC zámek 1x dveře 700/1970</t>
  </si>
  <si>
    <t>1529</t>
  </si>
  <si>
    <t>T/2102__219IM</t>
  </si>
  <si>
    <t>Imitace dlážděného obkladu ze dřeva 25*1500*2700 Odstranění bez náhrady Kování -</t>
  </si>
  <si>
    <t>1530</t>
  </si>
  <si>
    <t>Imitace dlážděného obkladu ze dřeva 25*1500*800 Odstranění bez náhrady Kování -</t>
  </si>
  <si>
    <t>1531</t>
  </si>
  <si>
    <t>Imitace dlážděného obkladu ze dřeva 25*1500*700 Odstranění bez náhrady Kování -</t>
  </si>
  <si>
    <t>1532</t>
  </si>
  <si>
    <t>Imitace dlážděného obkladu ze dřeva 25*1500*650 Odstranění bez náhrady Kování -</t>
  </si>
  <si>
    <t>1533</t>
  </si>
  <si>
    <t>1534</t>
  </si>
  <si>
    <t>Imitace dlážděného obkladu ze dřeva 25*1500*820 Odstranění bez náhrady Kování -</t>
  </si>
  <si>
    <t>1535</t>
  </si>
  <si>
    <t>T/2103__220IM</t>
  </si>
  <si>
    <t>Kazetová příčka na nožičkách 35*2100*2750 Nový Kování nové dveřní kování, WC zámek 1x dveře 700/1970</t>
  </si>
  <si>
    <t>1536</t>
  </si>
  <si>
    <t>T/2104__220IM</t>
  </si>
  <si>
    <t>Kazetová příčka na nožičkách 35*2100*2230 Nový Kování nové dveřní kování, WC zámek 2x dveře 700/1970</t>
  </si>
  <si>
    <t>1537</t>
  </si>
  <si>
    <t>T/2105__220IM</t>
  </si>
  <si>
    <t>Kazetová příčka na nožičkách 35*2100*1500 Nový Kování</t>
  </si>
  <si>
    <t>1538</t>
  </si>
  <si>
    <t>T/2106__214IM</t>
  </si>
  <si>
    <t>Atypická skříň vyrobená v rámci obložení, poličková 500*1200*900 Nový Kování  náhrada bezcenného prvku</t>
  </si>
  <si>
    <t>1539</t>
  </si>
  <si>
    <t>T/2107__214IM</t>
  </si>
  <si>
    <t>1540</t>
  </si>
  <si>
    <t>T/2108__208IM</t>
  </si>
  <si>
    <t>Nové kazetové obložení 60*1200*2850 Nový Kování - analogie podle dochovaných fragmentů  prvku T/3-01 - náhrada bezcenného obložení</t>
  </si>
  <si>
    <t>1541</t>
  </si>
  <si>
    <t>Nové kazetové obložení 60*1200*2660 Nový Kování - analogie podle dochovaných fragmentů  prvku T/3-01 - náhrada bezcenného obložení</t>
  </si>
  <si>
    <t>1542</t>
  </si>
  <si>
    <t>Nové kazetové obložení 60*1200*3710 Nový Kování - analogie podle dochovaných fragmentů  prvku T/3-01 - náhrada bezcenného obložení</t>
  </si>
  <si>
    <t>1543</t>
  </si>
  <si>
    <t>Nové kazetové obložení 60*1200*440 Nový Kování - analogie podle dochovaných fragmentů  prvku T/3-01 - náhrada bezcenného obložení</t>
  </si>
  <si>
    <t>1544</t>
  </si>
  <si>
    <t>Nové kazetové obložení 60*1200*1080 Nový Kování - analogie podle dochovaných fragmentů  prvku T/3-01 - náhrada bezcenného obložení</t>
  </si>
  <si>
    <t>1545</t>
  </si>
  <si>
    <t>Nové kazetové obložení 60*1200*950 Nový Kování - analogie podle dochovaných fragmentů  prvku T/3-01 - náhrada bezcenného obložení</t>
  </si>
  <si>
    <t>1546</t>
  </si>
  <si>
    <t>Nové kazetové obložení 60*1200*920 Nový Kování - analogie podle dochovaných fragmentů  prvku T/3-01 - náhrada bezcenného obložení</t>
  </si>
  <si>
    <t>1547</t>
  </si>
  <si>
    <t>Nové kazetové obložení 60*1200*450 Nový Kování - analogie podle dochovaných fragmentů  prvku T/3-01 - náhrada bezcenného obložení</t>
  </si>
  <si>
    <t>1548</t>
  </si>
  <si>
    <t>Nové kazetové obložení 60*1200*2910 Nový Kování - analogie podle dochovaných fragmentů  prvku T/3-01 - náhrada bezcenného obložení</t>
  </si>
  <si>
    <t>1549</t>
  </si>
  <si>
    <t>T/2109__234IM</t>
  </si>
  <si>
    <t>Nové kazetové obložení 60*1200*197 Nový Kování - analogie podle dochovaných fragmentů  prvku T/3-01 - náhrada bezcenného obložení</t>
  </si>
  <si>
    <t>1550</t>
  </si>
  <si>
    <t>Nové kazetové obložení 60*1200*430 Nový Kování - analogie podle dochovaných fragmentů  prvku T/3-01 - náhrada bezcenného obložení</t>
  </si>
  <si>
    <t>1559</t>
  </si>
  <si>
    <t>Nové kazetové obložení 60*1200*1280 Nový Kování - analogie podle dochovaných fragmentů  prvku T/3-01 - náhrada bezcenného obložení</t>
  </si>
  <si>
    <t>1560</t>
  </si>
  <si>
    <t>Nové kazetové obložení 60*1200*1900 Nový Kování - analogie podle dochovaných fragmentů  prvku T/3-01 - náhrada bezcenného obložení</t>
  </si>
  <si>
    <t>1561</t>
  </si>
  <si>
    <t>Nové kazetové obložení 60*1200*480 Nový Kování - analogie podle dochovaných fragmentů  prvku T/3-01 - náhrada bezcenného obložení</t>
  </si>
  <si>
    <t>1551</t>
  </si>
  <si>
    <t>Nové kazetové obložení 60*1200*1999 Nový Kování - analogie podle dochovaných fragmentů  prvku T/3-01 - náhrada bezcenného obložení</t>
  </si>
  <si>
    <t>1552</t>
  </si>
  <si>
    <t>Nové kazetové obložení 60*1200*2790 Nový Kování - analogie podle dochovaných fragmentů  prvku T/3-01 - náhrada bezcenného obložení</t>
  </si>
  <si>
    <t>1553</t>
  </si>
  <si>
    <t>Nové kazetové obložení 60*1200*510 Nový Kování - analogie podle dochovaných fragmentů  prvku T/3-01 - náhrada bezcenného obložení</t>
  </si>
  <si>
    <t>1554</t>
  </si>
  <si>
    <t>Nové kazetové obložení 60*1200*585 Nový Kování - analogie podle dochovaných fragmentů  prvku T/3-01 - náhrada bezcenného obložení</t>
  </si>
  <si>
    <t>1555</t>
  </si>
  <si>
    <t>1556</t>
  </si>
  <si>
    <t>Nové kazetové obložení 60*1200*965 Nový Kování - analogie podle dochovaných fragmentů  prvku T/3-01 - náhrada bezcenného obložení</t>
  </si>
  <si>
    <t>1557</t>
  </si>
  <si>
    <t>1558</t>
  </si>
  <si>
    <t>Nové kazetové obložení 60*1200*3840 Nový Kování - analogie podle dochovaných fragmentů  prvku T/3-01 - náhrada bezcenného obložení</t>
  </si>
  <si>
    <t>1345</t>
  </si>
  <si>
    <t>T/211_T068_229I</t>
  </si>
  <si>
    <t>Okenní parapetní deska + kazetové deštění zděného parapetu 100*760*1170 Repase Kování - schránka  a trubička na odvod kondenzátu</t>
  </si>
  <si>
    <t>1562</t>
  </si>
  <si>
    <t>T/2110__213IM</t>
  </si>
  <si>
    <t>Nové kazetové obložení 60*1200*300 Nový Kování - analogie podle dochovaných fragmentů  prvku T/3-01 - náhrada bezcenného obložení</t>
  </si>
  <si>
    <t>1563</t>
  </si>
  <si>
    <t>1572</t>
  </si>
  <si>
    <t>Nové kazetové obložení 60*1200*1770 Nový Kování - analogie podle dochovaných fragmentů  prvku T/3-01 - náhrada bezcenného obložení</t>
  </si>
  <si>
    <t>1573</t>
  </si>
  <si>
    <t>1564</t>
  </si>
  <si>
    <t>1565</t>
  </si>
  <si>
    <t>Nové kazetové obložení 60*1200*960 Nový Kování - analogie podle dochovaných fragmentů  prvku T/3-01 - náhrada bezcenného obložení</t>
  </si>
  <si>
    <t>1566</t>
  </si>
  <si>
    <t>Nové kazetové obložení 60*1200*224 Nový Kování - analogie podle dochovaných fragmentů  prvku T/3-01 - náhrada bezcenného obložení</t>
  </si>
  <si>
    <t>1567</t>
  </si>
  <si>
    <t>1568</t>
  </si>
  <si>
    <t>Nové kazetové obložení 60*1200*470 Nový Kování - analogie podle dochovaných fragmentů  prvku T/3-01 - náhrada bezcenného obložení</t>
  </si>
  <si>
    <t>1569</t>
  </si>
  <si>
    <t>Nové kazetové obložení 60*1200*474 Nový Kování - analogie podle dochovaných fragmentů  prvku T/3-01 - náhrada bezcenného obložení</t>
  </si>
  <si>
    <t>1570</t>
  </si>
  <si>
    <t>Nové kazetové obložení 60*1200*217 Nový Kování - analogie podle dochovaných fragmentů  prvku T/3-01 - náhrada bezcenného obložení</t>
  </si>
  <si>
    <t>1571</t>
  </si>
  <si>
    <t>Nové kazetové obložení 60*1200*220 Nový Kování - analogie podle dochovaných fragmentů  prvku T/3-01 - náhrada bezcenného obložení</t>
  </si>
  <si>
    <t>1574</t>
  </si>
  <si>
    <t>T/2111__213IM</t>
  </si>
  <si>
    <t>1575</t>
  </si>
  <si>
    <t>1576</t>
  </si>
  <si>
    <t>Nové kazetové obložení 60*1200*1365 Nový Kování - analogie podle dochovaných fragmentů  prvku T/3-01 - náhrada bezcenného obložení</t>
  </si>
  <si>
    <t>1577</t>
  </si>
  <si>
    <t>Nové kazetové obložení 60*1200*5300 Nový Kování - analogie podle dochovaných fragmentů  prvku T/3-01 - náhrada bezcenného obložení</t>
  </si>
  <si>
    <t>1578</t>
  </si>
  <si>
    <t>Nové kazetové obložení 60*1200*1760 Nový Kování - analogie podle dochovaných fragmentů  prvku T/3-01 - náhrada bezcenného obložení</t>
  </si>
  <si>
    <t>1579</t>
  </si>
  <si>
    <t>Nové kazetové obložení 60*1200*380 Nový Kování - analogie podle dochovaných fragmentů  prvku T/3-01 - náhrada bezcenného obložení</t>
  </si>
  <si>
    <t>1580</t>
  </si>
  <si>
    <t>Nové kazetové obložení 60*1200*1570 Nový Kování - analogie podle dochovaných fragmentů  prvku T/3-01 - náhrada bezcenného obložení</t>
  </si>
  <si>
    <t>1581</t>
  </si>
  <si>
    <t>Nové kazetové obložení 60*1200*1565 Nový Kování - analogie podle dochovaných fragmentů  prvku T/3-01 - náhrada bezcenného obložení</t>
  </si>
  <si>
    <t>1582</t>
  </si>
  <si>
    <t>1583</t>
  </si>
  <si>
    <t>Nové kazetové obložení 60*1200*460 Nový Kování - analogie podle dochovaných fragmentů  prvku T/3-01 - náhrada bezcenného obložení</t>
  </si>
  <si>
    <t>1584</t>
  </si>
  <si>
    <t>T/2111__217IM</t>
  </si>
  <si>
    <t>Nové kazetové obložení 60*1200*1790 Nový Kování - analogie podle dochovaných fragmentů  prvku T/3-01 - náhrada bezcenného obložení</t>
  </si>
  <si>
    <t>1585</t>
  </si>
  <si>
    <t>Nové kazetové obložení 60*1200*600 Nový Kování - analogie podle dochovaných fragmentů  prvku T/3-01 - náhrada bezcenného obložení</t>
  </si>
  <si>
    <t>1586</t>
  </si>
  <si>
    <t>Nové kazetové obložení 60*1200*2060 Nový Kování - analogie podle dochovaných fragmentů  prvku T/3-01 - náhrada bezcenného obložení</t>
  </si>
  <si>
    <t>1587</t>
  </si>
  <si>
    <t>Nové kazetové obložení 60*1200*810 Nový Kování - analogie podle dochovaných fragmentů  prvku T/3-01 - náhrada bezcenného obložení</t>
  </si>
  <si>
    <t>1588</t>
  </si>
  <si>
    <t>Nové kazetové obložení 60*1200*5100 Nový Kování - analogie podle dochovaných fragmentů  prvku T/3-01 - náhrada bezcenného obložení</t>
  </si>
  <si>
    <t>1589</t>
  </si>
  <si>
    <t>Nové kazetové obložení 60*1200*4860 Nový Kování - analogie podle dochovaných fragmentů  prvku T/3-01 - náhrada bezcenného obložení</t>
  </si>
  <si>
    <t>1590</t>
  </si>
  <si>
    <t>Nové kazetové obložení 60*1200*753 Nový Kování - analogie podle dochovaných fragmentů  prvku T/3-01 - náhrada bezcenného obložení</t>
  </si>
  <si>
    <t>1591</t>
  </si>
  <si>
    <t>T/2112__213IM</t>
  </si>
  <si>
    <t>1592</t>
  </si>
  <si>
    <t>1593</t>
  </si>
  <si>
    <t>Nové kazetové obložení 60*1200*1430 Nový Kování - analogie podle dochovaných fragmentů  prvku T/3-01 - náhrada bezcenného obložení</t>
  </si>
  <si>
    <t>1594</t>
  </si>
  <si>
    <t>Nové kazetové obložení 60*1200*700 Nový Kování - analogie podle dochovaných fragmentů  prvku T/3-01 - náhrada bezcenného obložení</t>
  </si>
  <si>
    <t>1595</t>
  </si>
  <si>
    <t>1596</t>
  </si>
  <si>
    <t>Nové kazetové obložení 60*1200*5260 Nový Kování - analogie podle dochovaných fragmentů  prvku T/3-01 - náhrada bezcenného obložení</t>
  </si>
  <si>
    <t>1597</t>
  </si>
  <si>
    <t>1598</t>
  </si>
  <si>
    <t>1599</t>
  </si>
  <si>
    <t>T/2113__233IM</t>
  </si>
  <si>
    <t>1600</t>
  </si>
  <si>
    <t>1601</t>
  </si>
  <si>
    <t>Nové kazetové obložení 60*1200*520 Nový Kování - analogie podle dochovaných fragmentů  prvku T/3-01 - náhrada bezcenného obložení</t>
  </si>
  <si>
    <t>1602</t>
  </si>
  <si>
    <t>1603</t>
  </si>
  <si>
    <t>Nové kazetové obložení 60*1200*1710 Nový Kování - analogie podle dochovaných fragmentů  prvku T/3-01 - náhrada bezcenného obložení</t>
  </si>
  <si>
    <t>1604</t>
  </si>
  <si>
    <t>1605</t>
  </si>
  <si>
    <t>1606</t>
  </si>
  <si>
    <t>1607</t>
  </si>
  <si>
    <t>T/2114__214IM</t>
  </si>
  <si>
    <t>Nové kazetové obložení 60*1200*800 Nový Kování - analogie podle dochovaných fragmentů  prvku T/3-01 - náhrada bezcenného obložení</t>
  </si>
  <si>
    <t>1608</t>
  </si>
  <si>
    <t>1617</t>
  </si>
  <si>
    <t>Nové kazetové obložení 60*1200*900 Nový Kování - analogie podle dochovaných fragmentů  prvku T/3-01 - náhrada bezcenného obložení</t>
  </si>
  <si>
    <t>1618</t>
  </si>
  <si>
    <t>Nové kazetové obložení 60*1200*1250 Nový Kování - analogie podle dochovaných fragmentů  prvku T/3-01 - náhrada bezcenného obložení</t>
  </si>
  <si>
    <t>1619</t>
  </si>
  <si>
    <t>Nové kazetové obložení 60*1200*1740 Nový Kování - analogie podle dochovaných fragmentů  prvku T/3-01 - náhrada bezcenného obložení</t>
  </si>
  <si>
    <t>1620</t>
  </si>
  <si>
    <t>Nové kazetové obložení 60*1200*1730 Nový Kování - analogie podle dochovaných fragmentů  prvku T/3-01 - náhrada bezcenného obložení</t>
  </si>
  <si>
    <t>1609</t>
  </si>
  <si>
    <t>Nové kazetové obložení 60*1200*1260 Nový Kování - analogie podle dochovaných fragmentů  prvku T/3-01 - náhrada bezcenného obložení</t>
  </si>
  <si>
    <t>1610</t>
  </si>
  <si>
    <t>Nové kazetové obložení 60*1200*400 Nový Kování - analogie podle dochovaných fragmentů  prvku T/3-01 - náhrada bezcenného obložení</t>
  </si>
  <si>
    <t>1611</t>
  </si>
  <si>
    <t>1612</t>
  </si>
  <si>
    <t>1613</t>
  </si>
  <si>
    <t>Nové kazetové obložení 60*1200*1100 Nový Kování - analogie podle dochovaných fragmentů  prvku T/3-01 - náhrada bezcenného obložení</t>
  </si>
  <si>
    <t>1614</t>
  </si>
  <si>
    <t>Nové kazetové obložení 60*1200*1300 Nový Kování - analogie podle dochovaných fragmentů  prvku T/3-01 - náhrada bezcenného obložení</t>
  </si>
  <si>
    <t>1615</t>
  </si>
  <si>
    <t>Nové kazetové obložení 60*1200*1160 Nový Kování - analogie podle dochovaných fragmentů  prvku T/3-01 - náhrada bezcenného obložení</t>
  </si>
  <si>
    <t>1616</t>
  </si>
  <si>
    <t>1621</t>
  </si>
  <si>
    <t>T/2115__215IM</t>
  </si>
  <si>
    <t>Nové kazetové obložení 60*1200*1120 Nový Kování - analogie podle dochovaných fragmentů  prvku T/3-01 - náhrada bezcenného obložení</t>
  </si>
  <si>
    <t>1622</t>
  </si>
  <si>
    <t>Nové kazetové obložení 60*1200*1780 Nový Kování - analogie podle dochovaných fragmentů  prvku T/3-01 - náhrada bezcenného obložení</t>
  </si>
  <si>
    <t>1623</t>
  </si>
  <si>
    <t>1624</t>
  </si>
  <si>
    <t>1625</t>
  </si>
  <si>
    <t>Nové kazetové obložení 60*1200*760 Nový Kování - analogie podle dochovaných fragmentů  prvku T/3-01 - náhrada bezcenného obložení</t>
  </si>
  <si>
    <t>1626</t>
  </si>
  <si>
    <t>Nové kazetové obložení 60*1200*1240 Nový Kování - analogie podle dochovaných fragmentů  prvku T/3-01 - náhrada bezcenného obložení</t>
  </si>
  <si>
    <t>1627</t>
  </si>
  <si>
    <t>Nové kazetové obložení 60*1200*3560 Nový Kování - analogie podle dochovaných fragmentů  prvku T/3-01 - náhrada bezcenného obložení</t>
  </si>
  <si>
    <t>1628</t>
  </si>
  <si>
    <t>1629</t>
  </si>
  <si>
    <t>1630</t>
  </si>
  <si>
    <t>T/2116__216IM</t>
  </si>
  <si>
    <t>1631</t>
  </si>
  <si>
    <t>1632</t>
  </si>
  <si>
    <t>1633</t>
  </si>
  <si>
    <t>Nové kazetové obložení 60*1200*2840 Nový Kování - analogie podle dochovaných fragmentů  prvku T/3-01 - náhrada bezcenného obložení</t>
  </si>
  <si>
    <t>1634</t>
  </si>
  <si>
    <t>1635</t>
  </si>
  <si>
    <t>Nové kazetové obložení 60*1200*750 Nový Kování - analogie podle dochovaných fragmentů  prvku T/3-01 - náhrada bezcenného obložení</t>
  </si>
  <si>
    <t>1636</t>
  </si>
  <si>
    <t>1637</t>
  </si>
  <si>
    <t>1638</t>
  </si>
  <si>
    <t>Nové kazetové obložení 60*1200*550 Nový Kování - analogie podle dochovaných fragmentů  prvku T/3-01 - náhrada bezcenného obložení</t>
  </si>
  <si>
    <t>1639</t>
  </si>
  <si>
    <t>1640</t>
  </si>
  <si>
    <t>T/2117__217IM</t>
  </si>
  <si>
    <t>Nové kazetové obložení 60*1200*1150 Nový Kování - analogie podle dochovaných fragmentů  prvku T/3-01 - náhrada bezcenného obložení</t>
  </si>
  <si>
    <t>1641</t>
  </si>
  <si>
    <t>1642</t>
  </si>
  <si>
    <t>1643</t>
  </si>
  <si>
    <t>1644</t>
  </si>
  <si>
    <t>1645</t>
  </si>
  <si>
    <t>1646</t>
  </si>
  <si>
    <t>Nové kazetové obložení 60*1200*740 Nový Kování - analogie podle dochovaných fragmentů  prvku T/3-01 - náhrada bezcenného obložení</t>
  </si>
  <si>
    <t>1647</t>
  </si>
  <si>
    <t>1648</t>
  </si>
  <si>
    <t>1649</t>
  </si>
  <si>
    <t>T/2118__235IM</t>
  </si>
  <si>
    <t>Nové kazetové obložení 60*1200*1460 Nový Kování - analogie podle dochovaných fragmentů  prvku T/3-01 - náhrada bezcenného obložení</t>
  </si>
  <si>
    <t>1650</t>
  </si>
  <si>
    <t>Nové kazetové obložení 60*1200*1500 Nový Kování - analogie podle dochovaných fragmentů  prvku T/3-01 - náhrada bezcenného obložení</t>
  </si>
  <si>
    <t>1659</t>
  </si>
  <si>
    <t>Nové kazetové obložení 60*1200*6680 Nový Kování - analogie podle dochovaných fragmentů  prvku T/3-01 - náhrada bezcenného obložení</t>
  </si>
  <si>
    <t>1660</t>
  </si>
  <si>
    <t>Nové kazetové obložení 60*1200*6730 Nový Kování - analogie podle dochovaných fragmentů  prvku T/3-01 - náhrada bezcenného obložení</t>
  </si>
  <si>
    <t>1661</t>
  </si>
  <si>
    <t>Nové kazetové obložení 60*1200*190 Nový Kování - analogie podle dochovaných fragmentů  prvku T/3-01 - náhrada bezcenného obložení</t>
  </si>
  <si>
    <t>1662</t>
  </si>
  <si>
    <t>Nové kazetové obložení 60*1200*230 Nový Kování - analogie podle dochovaných fragmentů  prvku T/3-01 - náhrada bezcenného obložení</t>
  </si>
  <si>
    <t>1651</t>
  </si>
  <si>
    <t>Nové kazetové obložení 60*1200*250 Nový Kování - analogie podle dochovaných fragmentů  prvku T/3-01 - náhrada bezcenného obložení</t>
  </si>
  <si>
    <t>1652</t>
  </si>
  <si>
    <t>Nové kazetové obložení 60*1200*1400 Nový Kování - analogie podle dochovaných fragmentů  prvku T/3-01 - náhrada bezcenného obložení</t>
  </si>
  <si>
    <t>1653</t>
  </si>
  <si>
    <t>1654</t>
  </si>
  <si>
    <t>Nové kazetové obložení 60*1200*6630 Nový Kování - analogie podle dochovaných fragmentů  prvku T/3-01 - náhrada bezcenného obložení</t>
  </si>
  <si>
    <t>1655</t>
  </si>
  <si>
    <t>Nové kazetové obložení 60*1200*1200 Nový Kování - analogie podle dochovaných fragmentů  prvku T/3-01 - náhrada bezcenného obložení</t>
  </si>
  <si>
    <t>1656</t>
  </si>
  <si>
    <t>Nové kazetové obložení 60*1200*1170 Nový Kování - analogie podle dochovaných fragmentů  prvku T/3-01 - náhrada bezcenného obložení</t>
  </si>
  <si>
    <t>1657</t>
  </si>
  <si>
    <t>Nové kazetové obložení 60*1200*1990 Nový Kování - analogie podle dochovaných fragmentů  prvku T/3-01 - náhrada bezcenného obložení</t>
  </si>
  <si>
    <t>1658</t>
  </si>
  <si>
    <t>Nové kazetové obložení 60*1200*1380 Nový Kování - analogie podle dochovaných fragmentů  prvku T/3-01 - náhrada bezcenného obložení</t>
  </si>
  <si>
    <t>1670</t>
  </si>
  <si>
    <t>T/2119__217IM</t>
  </si>
  <si>
    <t>Nové kazetové obložení 60*1200*1070 Nový Kování - analogie podle dochovaných fragmentů  prvku T/3-01 - náhrada bezcenného obložení</t>
  </si>
  <si>
    <t>1663</t>
  </si>
  <si>
    <t>T/2119__222IM</t>
  </si>
  <si>
    <t>1664</t>
  </si>
  <si>
    <t>1665</t>
  </si>
  <si>
    <t>1666</t>
  </si>
  <si>
    <t>1667</t>
  </si>
  <si>
    <t>Nové kazetové obložení 60*1200*340 Nový Kování - analogie podle dochovaných fragmentů  prvku T/3-01 - náhrada bezcenného obložení</t>
  </si>
  <si>
    <t>1668</t>
  </si>
  <si>
    <t>Nové kazetové obložení 60*1200*1440 Nový Kování - analogie podle dochovaných fragmentů  prvku T/3-01 - náhrada bezcenného obložení</t>
  </si>
  <si>
    <t>1669</t>
  </si>
  <si>
    <t>1346</t>
  </si>
  <si>
    <t>T/212_T051_228I</t>
  </si>
  <si>
    <t>Okenní parapetní deska + kazetové deštění zděného parapetu 410*760*2680 Repase Kování - schránka  a trubička na odvod kondenzátu</t>
  </si>
  <si>
    <t>1671</t>
  </si>
  <si>
    <t>T/2120__217IM</t>
  </si>
  <si>
    <t>1672</t>
  </si>
  <si>
    <t>Nové kazetové obložení 60*1200*97 Nový Kování - analogie podle dochovaných fragmentů  prvku T/3-01 - náhrada bezcenného obložení</t>
  </si>
  <si>
    <t>1673</t>
  </si>
  <si>
    <t>Nové kazetové obložení 60*1200*1000 Nový Kování - analogie podle dochovaných fragmentů  prvku T/3-01 - náhrada bezcenného obložení</t>
  </si>
  <si>
    <t>1674</t>
  </si>
  <si>
    <t>1675</t>
  </si>
  <si>
    <t>Nové kazetové obložení 60*1200*530 Nový Kování - analogie podle dochovaných fragmentů  prvku T/3-01 - náhrada bezcenného obložení</t>
  </si>
  <si>
    <t>1676</t>
  </si>
  <si>
    <t>1677</t>
  </si>
  <si>
    <t>1678</t>
  </si>
  <si>
    <t>Nové kazetové obložení 60*1200*1140 Nový Kování - analogie podle dochovaných fragmentů  prvku T/3-01 - náhrada bezcenného obložení</t>
  </si>
  <si>
    <t>1679</t>
  </si>
  <si>
    <t>T/2121__TnADIM</t>
  </si>
  <si>
    <t>Dřevěný sedák - lavice 900*70*2200 Nový Kování</t>
  </si>
  <si>
    <t>1680</t>
  </si>
  <si>
    <t>T/2122__TnADIM</t>
  </si>
  <si>
    <t>1681</t>
  </si>
  <si>
    <t>T/2123__TnADIM</t>
  </si>
  <si>
    <t>Dřevěný sedák - lavice 900*123*2200 Nový Kování</t>
  </si>
  <si>
    <t>1347</t>
  </si>
  <si>
    <t>T/213_T051_227I</t>
  </si>
  <si>
    <t>1348</t>
  </si>
  <si>
    <t>T/214_T051_225I</t>
  </si>
  <si>
    <t>1349</t>
  </si>
  <si>
    <t>T/215_T037_224I</t>
  </si>
  <si>
    <t>Parapet s posuvnými dveřmi a vestavěnou skříní 130*800*1970 Repase Kování - schránka  a trubička na odvod kondenzátu</t>
  </si>
  <si>
    <t>1350</t>
  </si>
  <si>
    <t>T/216_T059_219I</t>
  </si>
  <si>
    <t>Okenní parapetní deska + kazetové deštění zděného parapetu 180*760*1200 Repase Kování - schránka  a trubička na odvod kondenzátu</t>
  </si>
  <si>
    <t>1351</t>
  </si>
  <si>
    <t>T/217_T061_205I</t>
  </si>
  <si>
    <t>Okenní parapetní deska + kazetové deštění zděného parapetu -ZKRÁCENÁ VÝŠKA 100*450*890 Repase Kování - schránka  a trubička na odvod kondenzátu</t>
  </si>
  <si>
    <t>1352</t>
  </si>
  <si>
    <t>T/218_T059_220I</t>
  </si>
  <si>
    <t>Okenní parapetní deska + kazetové deštění zděného parapetu 100*760*1200 Repase Kování - schránka  a trubička na odvod kondenzátu</t>
  </si>
  <si>
    <t>1353</t>
  </si>
  <si>
    <t>T/219_T061_221I</t>
  </si>
  <si>
    <t>Okenní parapetní deska + kazetové deštění zděného parapetu -ZKRÁCENÁ VÝŠKA 50*450*890 Odstranění bez náhrady Kování - schránka  a trubička na odvod ko</t>
  </si>
  <si>
    <t>1354</t>
  </si>
  <si>
    <t>T/220_T037_234I</t>
  </si>
  <si>
    <t>Parapet s posuvnými dveřmi a vestavěnou skříní 50*800*1700 Repase Kování - schránka  a trubička na odvod kondenzátu</t>
  </si>
  <si>
    <t>1355</t>
  </si>
  <si>
    <t>T/221_T038_234I</t>
  </si>
  <si>
    <t>Kazetové deštění zděného parapetu 50*760*1080 Repase Kování - schránka  a trubička na odvod kondenzátu</t>
  </si>
  <si>
    <t>1356</t>
  </si>
  <si>
    <t>T/222_T038_234I</t>
  </si>
  <si>
    <t>1357</t>
  </si>
  <si>
    <t>T/223_T047_208I</t>
  </si>
  <si>
    <t>Rám krycí parapetní mříže, horní parapetní deska mramorová - viz Kamenické výrobky 50*760*1080 Repase Kování - schránka  a trubička na odvod kondenzát</t>
  </si>
  <si>
    <t>1358</t>
  </si>
  <si>
    <t>T/224_T047_208I</t>
  </si>
  <si>
    <t>1359</t>
  </si>
  <si>
    <t>T/225__205IM</t>
  </si>
  <si>
    <t>dřevěný okenní parapet - analogie podle původních vzorů 80*50*1540 Nový Kování - analogie podle T/2-27</t>
  </si>
  <si>
    <t>1360</t>
  </si>
  <si>
    <t>T/226__205IM</t>
  </si>
  <si>
    <t>1361</t>
  </si>
  <si>
    <t>T/227_T041_215I</t>
  </si>
  <si>
    <t>1362</t>
  </si>
  <si>
    <t>T/228_T047_215I</t>
  </si>
  <si>
    <t>Rám krycí parapetní mříže, horní parapetní deska mramorová - viz Kamenické výrobky 280*760*1530 Repase Kování - schránka  a trubička na odvod kondenzá</t>
  </si>
  <si>
    <t>1363</t>
  </si>
  <si>
    <t>T/229_T043_212I</t>
  </si>
  <si>
    <t>Rám krycí parapetní mříže, horní parapetní deska mramorová - viz Kamenické výrobky 280*760*1180 Repase Kování -</t>
  </si>
  <si>
    <t>1364</t>
  </si>
  <si>
    <t>T/230_T043_212I</t>
  </si>
  <si>
    <t>Rám krycí parapetní mříže, horní parapetní deska mramorová - viz Kamenické výrobky 270*760*1180 Repase Kování -</t>
  </si>
  <si>
    <t>1365</t>
  </si>
  <si>
    <t>T/231_T043_212I</t>
  </si>
  <si>
    <t>1366</t>
  </si>
  <si>
    <t>T/232_T044_213I</t>
  </si>
  <si>
    <t>Rám krycí parapetní mříže, horní parapetní deska mramorová - viz Kamenické výrobky 310*760*1175 Repase Kování -</t>
  </si>
  <si>
    <t>1367</t>
  </si>
  <si>
    <t>T/233_T044_213I</t>
  </si>
  <si>
    <t>Rám krycí parapetní mříže, horní parapetní deska mramorová - viz Kamenické výrobky 310*760*1180 Repase Kování -</t>
  </si>
  <si>
    <t>1368</t>
  </si>
  <si>
    <t>T/234_T044_233I</t>
  </si>
  <si>
    <t>1369</t>
  </si>
  <si>
    <t>T/235__214IM</t>
  </si>
  <si>
    <t>deštění a horní deska z dřevotřísky 180*760*1600 Odstranění bez náhrady Kování -</t>
  </si>
  <si>
    <t>1370</t>
  </si>
  <si>
    <t>T/236_T045_214I</t>
  </si>
  <si>
    <t>Rám krycí parapetní mříže, horní parapetní deska mramorová - viz Kamenické výrobky 110*760*1600 Nový Kování - náhrada - kopie parapetu T/-37</t>
  </si>
  <si>
    <t>1371</t>
  </si>
  <si>
    <t>T/237_T046_214I</t>
  </si>
  <si>
    <t>Rám krycí parapetní mříže, horní parapetní deska mramorová - viz Kamenické výrobky 50*760*1180 Repase Kování -</t>
  </si>
  <si>
    <t>1372</t>
  </si>
  <si>
    <t>T/238_T046_214I</t>
  </si>
  <si>
    <t>1373</t>
  </si>
  <si>
    <t>T/239_T046_214I</t>
  </si>
  <si>
    <t>1374</t>
  </si>
  <si>
    <t>T/240_T047_215I</t>
  </si>
  <si>
    <t>Kazetové ostění a obložky okna  se skládací kazetovou okenicí ve vestavěné schránce v ostění 450*2850*1180 Repase Kování původní - repase, ostatní nah</t>
  </si>
  <si>
    <t>1375</t>
  </si>
  <si>
    <t>T/241_T047_215I</t>
  </si>
  <si>
    <t>1376</t>
  </si>
  <si>
    <t>T/242_T048_216I</t>
  </si>
  <si>
    <t>Kazetové ostění a obložky okna  se skládací kazetovou okenicí ve vestavěné schránce v ostění 550*2850*1180 Repase Kování původní - repase, ostatní nah</t>
  </si>
  <si>
    <t>1377</t>
  </si>
  <si>
    <t>T/243_T048_216I</t>
  </si>
  <si>
    <t>1378</t>
  </si>
  <si>
    <t>T/244_T048_216I</t>
  </si>
  <si>
    <t>1379</t>
  </si>
  <si>
    <t>T/247_T050_218I</t>
  </si>
  <si>
    <t>Kazetové ostění a obložky okna  se skládací kazetovou okenicí ve vestavěné schránce v ostění 250*2850*1180 Repase Kování původní - repase, ostatní nah</t>
  </si>
  <si>
    <t>1380</t>
  </si>
  <si>
    <t>T/248_T050_223I</t>
  </si>
  <si>
    <t>1381</t>
  </si>
  <si>
    <t>T/249_T050_223I</t>
  </si>
  <si>
    <t>1382</t>
  </si>
  <si>
    <t>T/250_T068_229I</t>
  </si>
  <si>
    <t>Kazetové ostění a obložky okna  se skládací kazetovou okenicí ve vestavěné schránce v ostění 104*2850*1180 Repase Kování původní - repase, ostatní nah</t>
  </si>
  <si>
    <t>1383</t>
  </si>
  <si>
    <t>T/251__229IM</t>
  </si>
  <si>
    <t>Okenní parapetní deska 100*760*1180 Zrušit a nahradit Kování - náhrada - kopie parapetu T/-37</t>
  </si>
  <si>
    <t>1384</t>
  </si>
  <si>
    <t>T/252_T068_229I</t>
  </si>
  <si>
    <t>Kazetové ostění a obložky okna  se skládací kazetovou okenicí ve vestavěné schránce v ostění 400*2850*2660 Repase Kování původní - repase, ostatní nah</t>
  </si>
  <si>
    <t>1385</t>
  </si>
  <si>
    <t>T/253_T051_227I</t>
  </si>
  <si>
    <t>1386</t>
  </si>
  <si>
    <t>T/254_T051_226I</t>
  </si>
  <si>
    <t>1387</t>
  </si>
  <si>
    <t>T/255_T037_224I</t>
  </si>
  <si>
    <t>zalomené Kazetové ostění a obložky okna  se skládací kazetovou okenicí ve vestavěné schránce v ostění 130*2850*1650 Repase Kování původní - repase, os</t>
  </si>
  <si>
    <t>1388</t>
  </si>
  <si>
    <t>T/256_T059_219I</t>
  </si>
  <si>
    <t>Kazetové ostění a obložky okna  se skládací kazetovou okenicí ve vestavěné schránce v ostění 220*2850*1200 Repase Kování původní - repase, ostatní nah</t>
  </si>
  <si>
    <t>1389</t>
  </si>
  <si>
    <t>T/257_T059_220I</t>
  </si>
  <si>
    <t>Kazetové ostění a obložky okna  se skládací kazetovou okenicí ve vestavěné schránce v ostění 230*2850*1200 Repase Kování původní - repase, ostatní nah</t>
  </si>
  <si>
    <t>1390</t>
  </si>
  <si>
    <t>T/258_T123_204I</t>
  </si>
  <si>
    <t>profilovaná obložka okenního otvoru 35*2250*1300 Repase Kování -</t>
  </si>
  <si>
    <t>1391</t>
  </si>
  <si>
    <t>T/259_T037_234I</t>
  </si>
  <si>
    <t>zalomené Kazetové ostění a obložky okna  se skládací kazetovou okenicí ve vestavěné schránce v ostění 200*2850*1700 Repase Kování původní - repase, os</t>
  </si>
  <si>
    <t>1392</t>
  </si>
  <si>
    <t>T/261_T039_208I</t>
  </si>
  <si>
    <t>kazetové ostění a obložky, zdvojené, se skládací kazetovou okenicí ve vestavěné schránce v ostění 175*2850*2630 Repase Kování původní - repase, ostatn</t>
  </si>
  <si>
    <t>1393</t>
  </si>
  <si>
    <t>T/262_T041_210I</t>
  </si>
  <si>
    <t>Kazetové ostění a obložky okna  se skládací kazetovou okenicí ve vestavěné schránce v ostění 175*2850*1180 Repase Kování původní - repase, ostatní nah</t>
  </si>
  <si>
    <t>1394</t>
  </si>
  <si>
    <t>T/263_T040_227I</t>
  </si>
  <si>
    <t>Kazetové ostění a obložky okna  se skládací kazetovou okenicí ve vestavěné schránce v ostění 175*2850*1530 Repase Kování původní - repase, ostatní nah</t>
  </si>
  <si>
    <t>1395</t>
  </si>
  <si>
    <t>T/264_T043_212I</t>
  </si>
  <si>
    <t>Kazetové ostění a obložky okna  se skládací kazetovou okenicí ve vestavěné schránce v ostění 280*2850*1180 Repase Kování původní - repase, ostatní nah</t>
  </si>
  <si>
    <t>1396</t>
  </si>
  <si>
    <t>T/265_T043_212I</t>
  </si>
  <si>
    <t>Kazetové ostění a obložky okna  se skládací kazetovou okenicí ve vestavěné schránce v ostění 265*2850*1180 Repase Kování původní - repase, ostatní nah</t>
  </si>
  <si>
    <t>1397</t>
  </si>
  <si>
    <t>T/266_T043_212I</t>
  </si>
  <si>
    <t>Kazetové ostění a obložky okna  se skládací kazetovou okenicí ve vestavěné schránce v ostění 270*2850*1180 Repase Kování původní - repase, ostatní nah</t>
  </si>
  <si>
    <t>1398</t>
  </si>
  <si>
    <t>T/267_T044_213I</t>
  </si>
  <si>
    <t>Kazetové ostění a obložky okna  se skládací kazetovou okenicí ve vestavěné schránce v ostění 310*2850*1180 Repase Kování původní - repase, ostatní nah</t>
  </si>
  <si>
    <t>1399</t>
  </si>
  <si>
    <t>T/268_T044_213I</t>
  </si>
  <si>
    <t>1400</t>
  </si>
  <si>
    <t>T/269_T044_213I</t>
  </si>
  <si>
    <t>1401</t>
  </si>
  <si>
    <t>T/270_T045_214I</t>
  </si>
  <si>
    <t>Kazetové ostění a obložky okna  se skládací kazetovou okenicí ve vestavěné schránce v ostění 385*2850*1600 Repase Kování původní - repase, ostatní nah</t>
  </si>
  <si>
    <t>1402</t>
  </si>
  <si>
    <t>T/271_T046_214I</t>
  </si>
  <si>
    <t>Kazetové ostění a obložky okna  se skládací kazetovou okenicí ve vestavěné schránce v ostění 450*2850*1280 Repase Kování původní - repase, ostatní nah</t>
  </si>
  <si>
    <t>1403</t>
  </si>
  <si>
    <t>T/272_T046_214I</t>
  </si>
  <si>
    <t>1404</t>
  </si>
  <si>
    <t>T/273_T046_214I</t>
  </si>
  <si>
    <t>1405</t>
  </si>
  <si>
    <t>T/274__208IM</t>
  </si>
  <si>
    <t>Kazetové obložení 50*1230*7140 Zrušit a nahradit Kování - náhrada novým obložením - analogie podle původního</t>
  </si>
  <si>
    <t>1406</t>
  </si>
  <si>
    <t>Kazetové obložení 50*1230*4650 Zrušit a nahradit Kování - náhrada novým obložením - analogie podle původního</t>
  </si>
  <si>
    <t>1407</t>
  </si>
  <si>
    <t>Kazetové obložení 50*1230*540 Zrušit a nahradit Kování - náhrada novým obložením - analogie podle původního</t>
  </si>
  <si>
    <t>1408</t>
  </si>
  <si>
    <t>1409</t>
  </si>
  <si>
    <t>Kazetové obložení 50*1230*920 Zrušit a nahradit Kování - náhrada novým obložením - analogie podle původního</t>
  </si>
  <si>
    <t>1410</t>
  </si>
  <si>
    <t>1411</t>
  </si>
  <si>
    <t>Kazetové obložení 50*1230*2910 Zrušit a nahradit Kování - náhrada novým obložením - analogie podle původního</t>
  </si>
  <si>
    <t>1412</t>
  </si>
  <si>
    <t>T/275__234IM</t>
  </si>
  <si>
    <t>Kazetové obložení 50*1230*6440 Zrušit a nahradit Kování - náhrada novým obložením - analogie podle původního</t>
  </si>
  <si>
    <t>1413</t>
  </si>
  <si>
    <t>Kazetové obložení 50*1230*1390 Zrušit a nahradit Kování - náhrada novým obložením - analogie podle původního</t>
  </si>
  <si>
    <t>1414</t>
  </si>
  <si>
    <t>Kazetové obložení 50*1230*1780 Zrušit a nahradit Kování - náhrada novým obložením - analogie podle původního</t>
  </si>
  <si>
    <t>1415</t>
  </si>
  <si>
    <t>1416</t>
  </si>
  <si>
    <t>Kazetové obložení 50*1230*510 Zrušit a nahradit Kování - náhrada novým obložením - analogie podle původního</t>
  </si>
  <si>
    <t>1417</t>
  </si>
  <si>
    <t>Kazetové obložení 50*1230*200 Zrušit a nahradit Kování - náhrada novým obložením - analogie podle původního</t>
  </si>
  <si>
    <t>1418</t>
  </si>
  <si>
    <t>Kazetové obložení 50*1230*430 Zrušit a nahradit Kování - náhrada novým obložením - analogie podle původního</t>
  </si>
  <si>
    <t>1419</t>
  </si>
  <si>
    <t>Kazetové obložení 50*1230*2690 Zrušit a nahradit Kování - náhrada novým obložením - analogie podle původního</t>
  </si>
  <si>
    <t>1420</t>
  </si>
  <si>
    <t>Kazetové obložení 50*1230*1990 Zrušit a nahradit Kování - náhrada novým obložením - analogie podle původního</t>
  </si>
  <si>
    <t>1421</t>
  </si>
  <si>
    <t>Kazetové obložení 50*1230*1030 Zrušit a nahradit Kování - náhrada novým obložením - analogie podle původního</t>
  </si>
  <si>
    <t>1422</t>
  </si>
  <si>
    <t>T/277__213IM</t>
  </si>
  <si>
    <t>Kazetové obložení 50*1230*1760 Zrušit a nahradit Kování - náhrada novým obložením - analogie podle původního</t>
  </si>
  <si>
    <t>1423</t>
  </si>
  <si>
    <t>1424</t>
  </si>
  <si>
    <t>Kazetové obložení 50*1230*5260 Zrušit a nahradit Kování - náhrada novým obložením - analogie podle původního</t>
  </si>
  <si>
    <t>1425</t>
  </si>
  <si>
    <t>1426</t>
  </si>
  <si>
    <t>Kazetové obložení 50*1230*700 Zrušit a nahradit Kování - náhrada novým obložením - analogie podle původního</t>
  </si>
  <si>
    <t>1427</t>
  </si>
  <si>
    <t>Kazetové obložení 50*1230*1430 Zrušit a nahradit Kování - náhrada novým obložením - analogie podle původního</t>
  </si>
  <si>
    <t>1428</t>
  </si>
  <si>
    <t>1429</t>
  </si>
  <si>
    <t>1430</t>
  </si>
  <si>
    <t>T/278__233IM</t>
  </si>
  <si>
    <t>Kazetové obložení 50*1230*470 Zrušit a nahradit Kování - náhrada novým obložením - analogie podle původního</t>
  </si>
  <si>
    <t>1431</t>
  </si>
  <si>
    <t>Kazetové obložení 60*1230*470 Zrušit a nahradit Kování - náhrada novým obložením - analogie podle původního</t>
  </si>
  <si>
    <t>1432</t>
  </si>
  <si>
    <t>1433</t>
  </si>
  <si>
    <t>Kazetové obložení 50*1230*1710 Zrušit a nahradit Kování - náhrada novým obložením - analogie podle původního</t>
  </si>
  <si>
    <t>1434</t>
  </si>
  <si>
    <t>Kazetové obložení 50*1230*520 Zrušit a nahradit Kování - náhrada novým obložením - analogie podle původního</t>
  </si>
  <si>
    <t>1435</t>
  </si>
  <si>
    <t>1436</t>
  </si>
  <si>
    <t>1437</t>
  </si>
  <si>
    <t>1438</t>
  </si>
  <si>
    <t>T/279__214IM</t>
  </si>
  <si>
    <t>Kazetové obložení 50*1230*1740 Zrušit a nahradit Kování - náhrada novým obložením - analogie podle původního</t>
  </si>
  <si>
    <t>1439</t>
  </si>
  <si>
    <t>Kazetové obložení 50*1230*1250 Zrušit a nahradit Kování - náhrada novým obložením - analogie podle původního</t>
  </si>
  <si>
    <t>1448</t>
  </si>
  <si>
    <t>1449</t>
  </si>
  <si>
    <t>Kazetové obložení 50*1230*1260 Zrušit a nahradit Kování - náhrada novým obložením - analogie podle původního</t>
  </si>
  <si>
    <t>1450</t>
  </si>
  <si>
    <t>1451</t>
  </si>
  <si>
    <t>Kazetové obložení 50*1230*800 Zrušit a nahradit Kování - náhrada novým obložením - analogie podle původního</t>
  </si>
  <si>
    <t>1440</t>
  </si>
  <si>
    <t>1441</t>
  </si>
  <si>
    <t>1442</t>
  </si>
  <si>
    <t>Kazetové obložení 50*1230*1160 Zrušit a nahradit Kování - náhrada novým obložením - analogie podle původního</t>
  </si>
  <si>
    <t>1443</t>
  </si>
  <si>
    <t>1444</t>
  </si>
  <si>
    <t>Kazetové obložení 50*1230*1100 Zrušit a nahradit Kování - náhrada novým obložením - analogie podle původního</t>
  </si>
  <si>
    <t>1445</t>
  </si>
  <si>
    <t>Kazetové obložení 50*1230*1730 Zrušit a nahradit Kování - náhrada novým obložením - analogie podle původního</t>
  </si>
  <si>
    <t>1446</t>
  </si>
  <si>
    <t>1447</t>
  </si>
  <si>
    <t>1452</t>
  </si>
  <si>
    <t>T/280__214IM</t>
  </si>
  <si>
    <t>Vestavěná skříň otevřená, s obložkami, ve spodní části dvířka 900*3200*450 Odstranění bez náhrady Kování - náhrada bezcenného prvku novým podle původn</t>
  </si>
  <si>
    <t>1453</t>
  </si>
  <si>
    <t>T/281__214IM</t>
  </si>
  <si>
    <t>Vestavěná skříň otevřená, s obložkami, ve spodní části falešná dvířka 900*3200*450 Odstranění bez náhrady Kování - náhrada bezcenného prvku novým podl</t>
  </si>
  <si>
    <t>1454</t>
  </si>
  <si>
    <t>T/282__235IM</t>
  </si>
  <si>
    <t>Kazetové obložení 50*1230*250 Zrušit a nahradit Kování - náhrada novým obložením - analogie podle původního</t>
  </si>
  <si>
    <t>1455</t>
  </si>
  <si>
    <t>1464</t>
  </si>
  <si>
    <t>Kazetové obložení 50*1230*230 Zrušit a nahradit Kování - náhrada novým obložením - analogie podle původního</t>
  </si>
  <si>
    <t>1465</t>
  </si>
  <si>
    <t>Kazetové obložení 51*1230*6787 Zrušit a nahradit Kování - náhrada novým obložením - analogie podle původního</t>
  </si>
  <si>
    <t>1456</t>
  </si>
  <si>
    <t>Kazetové obložení 50*1230*220 Zrušit a nahradit Kování - náhrada novým obložením - analogie podle původního</t>
  </si>
  <si>
    <t>1457</t>
  </si>
  <si>
    <t>Kazetové obložení 50*1230*1200 Zrušit a nahradit Kování - náhrada novým obložením - analogie podle původního</t>
  </si>
  <si>
    <t>1458</t>
  </si>
  <si>
    <t>Kazetové obložení 50*1230*1170 Zrušit a nahradit Kování - náhrada novým obložením - analogie podle původního</t>
  </si>
  <si>
    <t>1459</t>
  </si>
  <si>
    <t>1460</t>
  </si>
  <si>
    <t>Kazetové obložení 50*1230*1380 Zrušit a nahradit Kování - náhrada novým obložením - analogie podle původního</t>
  </si>
  <si>
    <t>1461</t>
  </si>
  <si>
    <t>Kazetové obložení 50*1230*9460 Zrušit a nahradit Kování - náhrada novým obložením - analogie podle původního</t>
  </si>
  <si>
    <t>1462</t>
  </si>
  <si>
    <t>Kazetové obložení 50*1230*9430 Zrušit a nahradit Kování - náhrada novým obložením - analogie podle původního</t>
  </si>
  <si>
    <t>1463</t>
  </si>
  <si>
    <t>Kazetové obložení 50*1230*190 Zrušit a nahradit Kování - náhrada novým obložením - analogie podle původního</t>
  </si>
  <si>
    <t>1466</t>
  </si>
  <si>
    <t>T/283__215IM</t>
  </si>
  <si>
    <t>1467</t>
  </si>
  <si>
    <t>1468</t>
  </si>
  <si>
    <t>1469</t>
  </si>
  <si>
    <t>Kazetové obložení 50*1230*760 Zrušit a nahradit Kování - náhrada novým obložením - analogie podle původního</t>
  </si>
  <si>
    <t>1470</t>
  </si>
  <si>
    <t>Kazetové obložení 50*1230*1240 Zrušit a nahradit Kování - náhrada novým obložením - analogie podle původního</t>
  </si>
  <si>
    <t>1471</t>
  </si>
  <si>
    <t>Kazetové obložení 50*1230*5960 Zrušit a nahradit Kování - náhrada novým obložením - analogie podle původního</t>
  </si>
  <si>
    <t>1472</t>
  </si>
  <si>
    <t>1473</t>
  </si>
  <si>
    <t>1474</t>
  </si>
  <si>
    <t>T/284__216IM</t>
  </si>
  <si>
    <t>Kazetové obložení 59*1230*750 Zrušit a nahradit Kování - náhrada novým obložením - analogie podle původního</t>
  </si>
  <si>
    <t>1475</t>
  </si>
  <si>
    <t>Kazetové obložení 50*1230*550 Zrušit a nahradit Kování - náhrada novým obložením - analogie podle původního</t>
  </si>
  <si>
    <t>1476</t>
  </si>
  <si>
    <t>1477</t>
  </si>
  <si>
    <t>1478</t>
  </si>
  <si>
    <t>Kazetové obložení 50*1230*2790 Zrušit a nahradit Kování - náhrada novým obložením - analogie podle původního</t>
  </si>
  <si>
    <t>1479</t>
  </si>
  <si>
    <t>Kazetové obložení 50*1230*2840 Zrušit a nahradit Kování - náhrada novým obložením - analogie podle původního</t>
  </si>
  <si>
    <t>1480</t>
  </si>
  <si>
    <t>1481</t>
  </si>
  <si>
    <t>1482</t>
  </si>
  <si>
    <t>1483</t>
  </si>
  <si>
    <t>1484</t>
  </si>
  <si>
    <t>T/285__216IM</t>
  </si>
  <si>
    <t>1485</t>
  </si>
  <si>
    <t>1486</t>
  </si>
  <si>
    <t>Kazetové obložení 50*1230*1790 Zrušit a nahradit Kování - náhrada novým obložením - analogie podle původního</t>
  </si>
  <si>
    <t>1487</t>
  </si>
  <si>
    <t>1488</t>
  </si>
  <si>
    <t>1489</t>
  </si>
  <si>
    <t>1490</t>
  </si>
  <si>
    <t>Kazetové obložení 50*1230*6000 Zrušit a nahradit Kování - náhrada novým obložením - analogie podle původního</t>
  </si>
  <si>
    <t>1497</t>
  </si>
  <si>
    <t>Kazetové obložení 50*1230*750 Zrušit a nahradit Kování - náhrada novým obložením - analogie podle původního</t>
  </si>
  <si>
    <t>1498</t>
  </si>
  <si>
    <t>T/286__222IM</t>
  </si>
  <si>
    <t>Kazetové obložení 50*1230*440 Zrušit a nahradit Kování - náhrada novým obložením - analogie podle původního</t>
  </si>
  <si>
    <t>1491</t>
  </si>
  <si>
    <t>1492</t>
  </si>
  <si>
    <t>Kazetové obložení 50*1230*1440 Zrušit a nahradit Kování - náhrada novým obložením - analogie podle původního</t>
  </si>
  <si>
    <t>1493</t>
  </si>
  <si>
    <t>1494</t>
  </si>
  <si>
    <t>1495</t>
  </si>
  <si>
    <t>Kazetové obložení 50*1230*3150 Zrušit a nahradit Kování - náhrada novým obložením - analogie podle původního</t>
  </si>
  <si>
    <t>1496</t>
  </si>
  <si>
    <t>1504</t>
  </si>
  <si>
    <t>T/287__209IM</t>
  </si>
  <si>
    <t>Nové obložení - analogie podle dochovaných fragmentů 40*1200*3110 Nový Kování -</t>
  </si>
  <si>
    <t>1505</t>
  </si>
  <si>
    <t>Nové obložení - analogie podle dochovaných fragmentů 40*1200*900 Nový Kování -</t>
  </si>
  <si>
    <t>1514</t>
  </si>
  <si>
    <t>Nové obložení - analogie podle dochovaných fragmentů 40*1200*2410 Nový Kování -</t>
  </si>
  <si>
    <t>1506</t>
  </si>
  <si>
    <t>Nové obložení - analogie podle dochovaných fragmentů 40*1200*600 Nový Kování -</t>
  </si>
  <si>
    <t>1507</t>
  </si>
  <si>
    <t>Nové obložení - analogie podle dochovaných fragmentů 40*1200*710 Nový Kování -</t>
  </si>
  <si>
    <t>1508</t>
  </si>
  <si>
    <t>Nové obložení - analogie podle dochovaných fragmentů 40*1200*630 Nový Kování -</t>
  </si>
  <si>
    <t>1509</t>
  </si>
  <si>
    <t>Nové obložení - analogie podle dochovaných fragmentů 40*1200*420 Nový Kování -</t>
  </si>
  <si>
    <t>1510</t>
  </si>
  <si>
    <t>Nové obložení - analogie podle dochovaných fragmentů 40*1200*560 Nový Kování -</t>
  </si>
  <si>
    <t>1511</t>
  </si>
  <si>
    <t>Nové obložení - analogie podle dochovaných fragmentů 40*1200*570 Nový Kování -</t>
  </si>
  <si>
    <t>1512</t>
  </si>
  <si>
    <t>Nové obložení - analogie podle dochovaných fragmentů 40*1200*210 Nový Kování -</t>
  </si>
  <si>
    <t>1513</t>
  </si>
  <si>
    <t>Nové obložení - analogie podle dochovaných fragmentů 40*1200*2620 Nový Kování -</t>
  </si>
  <si>
    <t>1499</t>
  </si>
  <si>
    <t>T/287__237IM</t>
  </si>
  <si>
    <t>Kazetové obložení 50*1230*3240 Zrušit a nahradit Kování - náhrada novým obložením - analogie podle původního</t>
  </si>
  <si>
    <t>1500</t>
  </si>
  <si>
    <t>Kazetové obložení 50*1230*4670 Zrušit a nahradit Kování - náhrada novým obložením - analogie podle původního</t>
  </si>
  <si>
    <t>1501</t>
  </si>
  <si>
    <t>1502</t>
  </si>
  <si>
    <t>1503</t>
  </si>
  <si>
    <t>Kazetové obložení 50*1230*170 Zrušit a nahradit Kování - náhrada novým obložením - analogie podle původního</t>
  </si>
  <si>
    <t>1515</t>
  </si>
  <si>
    <t>T/288__211IM</t>
  </si>
  <si>
    <t>Truhlářská stěna s dveřmi, částečně prosklená 35*2600*1390 Nový Kování nové dveřní kování 1x dveře 700/1970</t>
  </si>
  <si>
    <t>1516</t>
  </si>
  <si>
    <t>T/289__205IM</t>
  </si>
  <si>
    <t>Poličková skříň 600*2150*900 Odstranění bez náhrady Kování</t>
  </si>
  <si>
    <t>1517</t>
  </si>
  <si>
    <t>T/290_T122_104I</t>
  </si>
  <si>
    <t>1518</t>
  </si>
  <si>
    <t>T/291__219IM</t>
  </si>
  <si>
    <t>Poličková skříň 2700*2100*670 Odstranění bez náhrady Kování</t>
  </si>
  <si>
    <t>1519</t>
  </si>
  <si>
    <t>T/292__219IM</t>
  </si>
  <si>
    <t>Skříň otevíravá 1350*2100*1000 Odstranění bez náhrady Kování</t>
  </si>
  <si>
    <t>1520</t>
  </si>
  <si>
    <t>T/293__219IM</t>
  </si>
  <si>
    <t>Skříň neotevíravá 1350*2100*1000 Odstranění bez náhrady Kování</t>
  </si>
  <si>
    <t>1521</t>
  </si>
  <si>
    <t>T/294__225IM</t>
  </si>
  <si>
    <t>Rohová vestavěná skříň s kazetovým členěním 700*3000*940 Repase Kování původní - repase, ostatní nahradit kopiemi</t>
  </si>
  <si>
    <t>1522</t>
  </si>
  <si>
    <t>T/295__225IM</t>
  </si>
  <si>
    <t>1523</t>
  </si>
  <si>
    <t>T/296_T070_207I</t>
  </si>
  <si>
    <t>Parapetní skříňka s kazetovými dvířky 1800*730*537 Repase Kování uložit do depozitu uložit do depozitu</t>
  </si>
  <si>
    <t>1524</t>
  </si>
  <si>
    <t>T/297_T134_G_SZ</t>
  </si>
  <si>
    <t>Falešná žaluziová okenice v zazděném otvoru 770*1500*50 Repase Kování</t>
  </si>
  <si>
    <t>1525</t>
  </si>
  <si>
    <t>T/298_T134_G_SZ</t>
  </si>
  <si>
    <t>1526</t>
  </si>
  <si>
    <t>T/299_T134_G_SZ</t>
  </si>
  <si>
    <t>1682</t>
  </si>
  <si>
    <t>T/301_T079_313I</t>
  </si>
  <si>
    <t>Kazetové obložení stěny 60*1200*2370 Repase Kování -</t>
  </si>
  <si>
    <t>1683</t>
  </si>
  <si>
    <t>T/302__313IM</t>
  </si>
  <si>
    <t>Kazetové obložení stěny 60*1200*2370 Nový Kování - obnova původního obložení - kopie T/3-01</t>
  </si>
  <si>
    <t>1684</t>
  </si>
  <si>
    <t>T/303__308IM</t>
  </si>
  <si>
    <t>Truhlářská stěna, částečně skládací 35*2700*6050 Nový Kování nové kování skládací stěny</t>
  </si>
  <si>
    <t>1685</t>
  </si>
  <si>
    <t>T/304__308IM</t>
  </si>
  <si>
    <t>Truhlářská stěna, částečně skládací 35*2700*6030 Nový Kování nové kování skládací stěny</t>
  </si>
  <si>
    <t>1686</t>
  </si>
  <si>
    <t>T/305__314IM</t>
  </si>
  <si>
    <t>Kazetová příčka na nožičkách 35*2100*1575 Nový Kování</t>
  </si>
  <si>
    <t>1687</t>
  </si>
  <si>
    <t>T/306__314IM</t>
  </si>
  <si>
    <t>Kazetová příčka na nožičkách 35*2100*1540 Nový Kování</t>
  </si>
  <si>
    <t>1688</t>
  </si>
  <si>
    <t>T/307__314IM</t>
  </si>
  <si>
    <t>Kazetová příčka na nožičkách 35*2100*2810 Nový Kování nové dveřní kování, WC zámek pro bezbarierový přístup 1x dveře 900/1970, vybavení pro bezbariero</t>
  </si>
  <si>
    <t>1689</t>
  </si>
  <si>
    <t>T/308__314IM</t>
  </si>
  <si>
    <t>Kazetová příčka na nožičkách 35*2100*1835 Nový Kování nové dveřní kování, WC zámek 2x dveře 700/1970</t>
  </si>
  <si>
    <t>1690</t>
  </si>
  <si>
    <t>T/309__313IM</t>
  </si>
  <si>
    <t>Kazetová skříňka, zakomponovaná do obložení 180*700*890 Nový Kování nové nábytkové kování</t>
  </si>
  <si>
    <t>1691</t>
  </si>
  <si>
    <t>T/310__332IM</t>
  </si>
  <si>
    <t>Smíšenočaré schody 2010*2500*2200 Ponechat bez zásahu Kování</t>
  </si>
  <si>
    <t>1692</t>
  </si>
  <si>
    <t>T/311__324IM</t>
  </si>
  <si>
    <t>Smíšenočaré schody 2040*2500*1580 Ponechat bez zásahu Kování</t>
  </si>
  <si>
    <t>1693</t>
  </si>
  <si>
    <t>T/401__IM</t>
  </si>
  <si>
    <t>Tesařské jednoramenné schody 650*2550*2250 Ponechat bez zásahu Kování</t>
  </si>
  <si>
    <t>1694</t>
  </si>
  <si>
    <t>T/402__IM</t>
  </si>
  <si>
    <t>1695</t>
  </si>
  <si>
    <t>T/S01__střechaI</t>
  </si>
  <si>
    <t>Poklop tesařský s plechovým pobitím 600*150*800 Repase Kování</t>
  </si>
  <si>
    <t>767Z</t>
  </si>
  <si>
    <t>Zámečnické prvky</t>
  </si>
  <si>
    <t xml:space="preserve">  767Z</t>
  </si>
  <si>
    <t>1696</t>
  </si>
  <si>
    <t>Z/001SZ_FIM</t>
  </si>
  <si>
    <t>Okenní mříž 1210*1000*25 Repase Pozn</t>
  </si>
  <si>
    <t>1697</t>
  </si>
  <si>
    <t>Z/002SZ_FIM</t>
  </si>
  <si>
    <t>Okenní mříž 890*1000*25 Repase Pozn</t>
  </si>
  <si>
    <t>1698</t>
  </si>
  <si>
    <t>Z/003PJIM</t>
  </si>
  <si>
    <t>Okenní mříž 810*800*25 Repase</t>
  </si>
  <si>
    <t>1699</t>
  </si>
  <si>
    <t>Z/004016IM</t>
  </si>
  <si>
    <t>Dveřní mříž, otvíravá 900*1890*50 Zrušit a nahradit Pozn Nahradit analogií dveří K22 (Jednokřídlé)</t>
  </si>
  <si>
    <t>1700</t>
  </si>
  <si>
    <t>Z/005SV_D_FIM</t>
  </si>
  <si>
    <t>vnější mříž sklepního okna 1000*450*30 Zrušit a nahradit Pozn náhrada novým prvkem</t>
  </si>
  <si>
    <t>1701</t>
  </si>
  <si>
    <t>Z/006SV_D_FIM</t>
  </si>
  <si>
    <t>otevíravá mříž sklepního okna 1000*450*30 Zrušit a nahradit Pozn náhrada novým prvkem</t>
  </si>
  <si>
    <t>1702</t>
  </si>
  <si>
    <t>Z/007SV_D_FIM</t>
  </si>
  <si>
    <t>1703</t>
  </si>
  <si>
    <t>Z/008SV_D_FIM</t>
  </si>
  <si>
    <t>1704</t>
  </si>
  <si>
    <t>Z/009SV_D_FIM</t>
  </si>
  <si>
    <t>1705</t>
  </si>
  <si>
    <t>Z/010SV_D_FIM</t>
  </si>
  <si>
    <t>1706</t>
  </si>
  <si>
    <t>Z/011dvůrIM</t>
  </si>
  <si>
    <t>vnější větrací mřížka zdobná 600*100*20 Nový Pozn analogie</t>
  </si>
  <si>
    <t>1707</t>
  </si>
  <si>
    <t>Z/012dvůrIM</t>
  </si>
  <si>
    <t>1708</t>
  </si>
  <si>
    <t>Z/013dvůrIM</t>
  </si>
  <si>
    <t>1709</t>
  </si>
  <si>
    <t>Z/014dvůrIM</t>
  </si>
  <si>
    <t>1710</t>
  </si>
  <si>
    <t>Z/015dvůrIM</t>
  </si>
  <si>
    <t>1711</t>
  </si>
  <si>
    <t>Z/016dvůrIM</t>
  </si>
  <si>
    <t>1712</t>
  </si>
  <si>
    <t>Z/017006IM</t>
  </si>
  <si>
    <t>Dveřní mříž, středové pole otvíravé 2200*2600*50 Nový Pozn analogie podle historických vzorů</t>
  </si>
  <si>
    <t>1713</t>
  </si>
  <si>
    <t>Z/018007IM</t>
  </si>
  <si>
    <t>Dveřní mříž, středové pole otvíravé 2140*2600*50 Nový Pozn analogie podle historických vzorů</t>
  </si>
  <si>
    <t>1974</t>
  </si>
  <si>
    <t>Z/019008IM</t>
  </si>
  <si>
    <t>Dělící mříž otevíravá 2100*2600*50 Nový Pozn analogie podle historických vzorů</t>
  </si>
  <si>
    <t>1921</t>
  </si>
  <si>
    <t>1975</t>
  </si>
  <si>
    <t>Z/020008IM</t>
  </si>
  <si>
    <t>Dělící mříž otevíravá 2560*2600*50  Nový Pozn analogie podle historických vzorů</t>
  </si>
  <si>
    <t>1920</t>
  </si>
  <si>
    <t>1976</t>
  </si>
  <si>
    <t>Z/021008IM</t>
  </si>
  <si>
    <t>Dělící mříž otevíravá 1980*2600*50  Nový Pozn analogie podle historických vzorů</t>
  </si>
  <si>
    <t>1919</t>
  </si>
  <si>
    <t>1918</t>
  </si>
  <si>
    <t>Z/022008IM</t>
  </si>
  <si>
    <t>Dělící mříž pevná 2350*2600*50  Nový Pozn analogie podle historických vzorů</t>
  </si>
  <si>
    <t>1977</t>
  </si>
  <si>
    <t>1978</t>
  </si>
  <si>
    <t>Z/023008IM</t>
  </si>
  <si>
    <t>1917</t>
  </si>
  <si>
    <t>1916</t>
  </si>
  <si>
    <t>Z/024008IM</t>
  </si>
  <si>
    <t>1979</t>
  </si>
  <si>
    <t>1714</t>
  </si>
  <si>
    <t>Z/101SZ_FIM</t>
  </si>
  <si>
    <t>Okenní mříž 1080*2050*25 Odstranění bez náhrady Pozn</t>
  </si>
  <si>
    <t>1715</t>
  </si>
  <si>
    <t>Z/102SZ_FIM</t>
  </si>
  <si>
    <t>1716</t>
  </si>
  <si>
    <t>Z/103SZ_FIM</t>
  </si>
  <si>
    <t>1717</t>
  </si>
  <si>
    <t>Z/104SZ_FIM</t>
  </si>
  <si>
    <t>1718</t>
  </si>
  <si>
    <t>Z/105SZ_FIM</t>
  </si>
  <si>
    <t>1719</t>
  </si>
  <si>
    <t>Z/106SZ_FIM</t>
  </si>
  <si>
    <t>1720</t>
  </si>
  <si>
    <t>Z/107SZ_FIM</t>
  </si>
  <si>
    <t>1721</t>
  </si>
  <si>
    <t>Z/108SZ_FIM</t>
  </si>
  <si>
    <t>1722</t>
  </si>
  <si>
    <t>Z/109SZ_FIM</t>
  </si>
  <si>
    <t>1813</t>
  </si>
  <si>
    <t>Z/1100SZ_FIM</t>
  </si>
  <si>
    <t>větrací mřížka lamelová 600*100*20 Zrušit a nahradit Pozn nahradit kopií Z/1-74</t>
  </si>
  <si>
    <t>1814</t>
  </si>
  <si>
    <t>Z/1101SZ_FIM</t>
  </si>
  <si>
    <t>1815</t>
  </si>
  <si>
    <t>Z/1102SZ_FIM</t>
  </si>
  <si>
    <t>1816</t>
  </si>
  <si>
    <t>Z/1103SZ_FIM</t>
  </si>
  <si>
    <t>1817</t>
  </si>
  <si>
    <t>Z/1104SZ_FIM</t>
  </si>
  <si>
    <t>1818</t>
  </si>
  <si>
    <t>Z/1105__142IM</t>
  </si>
  <si>
    <t>Plot s dvoukřídlou brankou 970*1580*25 Nový Pozn Analogie podle historických plánů</t>
  </si>
  <si>
    <t>1819</t>
  </si>
  <si>
    <t>1820</t>
  </si>
  <si>
    <t>Plot s dvoukřídlou brankou 1680*2430*25 Nový Pozn Analogie podle historických plánů</t>
  </si>
  <si>
    <t>1821</t>
  </si>
  <si>
    <t>Z/1106FgarIM</t>
  </si>
  <si>
    <t>kovaná lucerna na konzoli 450*600*450 Repase Pozn obnova - doplnění zachovalých fragmentů v garáži</t>
  </si>
  <si>
    <t>1822</t>
  </si>
  <si>
    <t>Z/1107SKLIM</t>
  </si>
  <si>
    <t>zdobná konzola z kované oceli 550*550*30 Repase Pozn</t>
  </si>
  <si>
    <t>1823</t>
  </si>
  <si>
    <t>1824</t>
  </si>
  <si>
    <t>1825</t>
  </si>
  <si>
    <t>1826</t>
  </si>
  <si>
    <t>1827</t>
  </si>
  <si>
    <t>1828</t>
  </si>
  <si>
    <t>1829</t>
  </si>
  <si>
    <t>1830</t>
  </si>
  <si>
    <t>1831</t>
  </si>
  <si>
    <t>1832</t>
  </si>
  <si>
    <t>Z/1108__atriumI</t>
  </si>
  <si>
    <t>Zdobná vtoková mříž 780*50*800 Odstranění bez náhrady Pozn</t>
  </si>
  <si>
    <t>1833</t>
  </si>
  <si>
    <t>Z/1109__dvůrIM</t>
  </si>
  <si>
    <t>kanalizační vtoková mříž 500*100*500 Repase Pozn</t>
  </si>
  <si>
    <t>1723</t>
  </si>
  <si>
    <t>Z/110JZ_FIM</t>
  </si>
  <si>
    <t>1834</t>
  </si>
  <si>
    <t>Z/1110__dvůrIM</t>
  </si>
  <si>
    <t>kanalizační vtoková mříž 400*100*400 Repase Pozn</t>
  </si>
  <si>
    <t>1835</t>
  </si>
  <si>
    <t>Z/1111__OSzVIM</t>
  </si>
  <si>
    <t>kovaná revizní dvířka 30*600*600 Repase Pozn</t>
  </si>
  <si>
    <t>1836</t>
  </si>
  <si>
    <t>Z/1112__dvůrIM</t>
  </si>
  <si>
    <t>vtoková mřížka 160*30*240 Odstranění bez náhrady Pozn</t>
  </si>
  <si>
    <t>1837</t>
  </si>
  <si>
    <t>Z/1113__dvůrIM</t>
  </si>
  <si>
    <t>čtvercový poklop z žebrovaného plechu 600*100*600 Ponechat bez zásahu Pozn</t>
  </si>
  <si>
    <t>1838</t>
  </si>
  <si>
    <t>Z/1114__dvůrIM</t>
  </si>
  <si>
    <t>kolejnice, zalitá v betonu 50*50*9200 Odstranění bez náhrady Pozn odstranit včetně betonového lože</t>
  </si>
  <si>
    <t>1839</t>
  </si>
  <si>
    <t>Z/1115__SZ_prIM</t>
  </si>
  <si>
    <t>Železná branka 1197*3750*150 Zrušit a nahradit Pozn Analogie podle historické fotografie</t>
  </si>
  <si>
    <t>1840</t>
  </si>
  <si>
    <t>Z/1116__SZ_prIM</t>
  </si>
  <si>
    <t>Železná brána 4100*3750*150 Zrušit a nahradit Pozn Analogie podle historické fotografie nově č Z/124</t>
  </si>
  <si>
    <t>1724</t>
  </si>
  <si>
    <t>Z/111JZ_FIM</t>
  </si>
  <si>
    <t>1985</t>
  </si>
  <si>
    <t>Z/1125__SZ_prIM</t>
  </si>
  <si>
    <t>Kovaná brána 5200*2200*30 Nová</t>
  </si>
  <si>
    <t>1725</t>
  </si>
  <si>
    <t>Z/112PJIM</t>
  </si>
  <si>
    <t>Okenní mříž 850*1700*25 Zrušit a nahradit Pozn náhrada kopií Z/1-15</t>
  </si>
  <si>
    <t>1726</t>
  </si>
  <si>
    <t>Z/113PJIM</t>
  </si>
  <si>
    <t>1727</t>
  </si>
  <si>
    <t>Z/114PJIM</t>
  </si>
  <si>
    <t>Okenní mříž 1300*1700*25 Zrušit a nahradit Pozn analogie</t>
  </si>
  <si>
    <t>1728</t>
  </si>
  <si>
    <t>Z/115_K28_SZ_IN</t>
  </si>
  <si>
    <t>Okenní mříž 850*1400*25 Repase Pozn Průzkum a obnova původní povrchové úpravy</t>
  </si>
  <si>
    <t>1982</t>
  </si>
  <si>
    <t>Z/115RepaseIM</t>
  </si>
  <si>
    <t>Krycí mřížka topení 19320*180*20 m.č. 1.46</t>
  </si>
  <si>
    <t>1729</t>
  </si>
  <si>
    <t>Z/116_K28_SZ_IN</t>
  </si>
  <si>
    <t>1984</t>
  </si>
  <si>
    <t>Z/116RepaseIM</t>
  </si>
  <si>
    <t>1730</t>
  </si>
  <si>
    <t>Z/117_K28_SZ_IN</t>
  </si>
  <si>
    <t>1731</t>
  </si>
  <si>
    <t>Z/118_K28_SZ_IN</t>
  </si>
  <si>
    <t>1981</t>
  </si>
  <si>
    <t>Z/119IM</t>
  </si>
  <si>
    <t>Stojan na kola</t>
  </si>
  <si>
    <t>1732</t>
  </si>
  <si>
    <t>Z/119SZ_IN_FIM</t>
  </si>
  <si>
    <t>Dveřní mříž, otvíravá 1450*2300*25 Odstranění bez náhrady Pozn</t>
  </si>
  <si>
    <t>1733</t>
  </si>
  <si>
    <t>Z/120_K28_SV_IN</t>
  </si>
  <si>
    <t>1734</t>
  </si>
  <si>
    <t>Z/121_K28_SV_IN</t>
  </si>
  <si>
    <t>1983</t>
  </si>
  <si>
    <t>Z/121Z/123IM</t>
  </si>
  <si>
    <t>Přístřešky na popelnice dle výkresu Z3 včetně betonových patek</t>
  </si>
  <si>
    <t>1735</t>
  </si>
  <si>
    <t>Z/122_K28_SV_IN</t>
  </si>
  <si>
    <t>1736</t>
  </si>
  <si>
    <t>Z/123_K28_SV_IN</t>
  </si>
  <si>
    <t>1737</t>
  </si>
  <si>
    <t>Z/124_K28_SV_IN</t>
  </si>
  <si>
    <t>1738</t>
  </si>
  <si>
    <t>Z/125_K28_SV_IN</t>
  </si>
  <si>
    <t>1739</t>
  </si>
  <si>
    <t>Z/126SV_IN_FIM</t>
  </si>
  <si>
    <t>Dveřní mříž, otvíravá 1250*2050*25 Odstranění bez náhrady Pozn</t>
  </si>
  <si>
    <t>1740</t>
  </si>
  <si>
    <t>Z/127JV_IN_FIM</t>
  </si>
  <si>
    <t>1741</t>
  </si>
  <si>
    <t>Z/128_K28_JV_IN</t>
  </si>
  <si>
    <t>1742</t>
  </si>
  <si>
    <t>Z/129_K28_JV_IN</t>
  </si>
  <si>
    <t>1743</t>
  </si>
  <si>
    <t>Z/130_K29_JV_IN</t>
  </si>
  <si>
    <t>Okenní mříž 600*1000*25 Repase Pozn Průzkum a obnova původní povrchové úpravy</t>
  </si>
  <si>
    <t>1744</t>
  </si>
  <si>
    <t>Z/131_K29_JV_IN</t>
  </si>
  <si>
    <t>1745</t>
  </si>
  <si>
    <t>Z/132_K28_JV_IN</t>
  </si>
  <si>
    <t>1746</t>
  </si>
  <si>
    <t>Z/133_K28_JV_IN</t>
  </si>
  <si>
    <t>1747</t>
  </si>
  <si>
    <t>Z/134_K28_JV_IN</t>
  </si>
  <si>
    <t>1748</t>
  </si>
  <si>
    <t>Z/135JZ_IN_FIM</t>
  </si>
  <si>
    <t>Dveřní mříž, otvíravá 1150*1900*25 Odstranění bez náhrady Pozn</t>
  </si>
  <si>
    <t>1749</t>
  </si>
  <si>
    <t>Z/136_K28_JZ_IN</t>
  </si>
  <si>
    <t>1750</t>
  </si>
  <si>
    <t>Z/137_K28_JZ_IN</t>
  </si>
  <si>
    <t>Okenní mříž 850*1400*25 Odstranění bez náhrady Pozn Nahrazeno dveřmi, uložit do depoziru</t>
  </si>
  <si>
    <t>1751</t>
  </si>
  <si>
    <t>Z/138_K28_JZ_IN</t>
  </si>
  <si>
    <t>1752</t>
  </si>
  <si>
    <t>Z/139_K28_JZ_IN</t>
  </si>
  <si>
    <t>1753</t>
  </si>
  <si>
    <t>Z/140_K28_JZ_IN</t>
  </si>
  <si>
    <t>1754</t>
  </si>
  <si>
    <t>Z/141_K26_SV_Fd</t>
  </si>
  <si>
    <t>Kovaná železná brána 2200*3750*25 Repase Pozn Průzkum a obnova původní povrchové úpravy</t>
  </si>
  <si>
    <t>1755</t>
  </si>
  <si>
    <t>Z/142SV_FdvůrIM</t>
  </si>
  <si>
    <t>Dveřní mříž, otvíravá 1550*2675*25 Odstranění bez náhrady Pozn</t>
  </si>
  <si>
    <t>1756</t>
  </si>
  <si>
    <t>Z/143SV_FdvůrIM</t>
  </si>
  <si>
    <t>Okenní mříž 1080*2100*25 Odstranění bez náhrady Pozn</t>
  </si>
  <si>
    <t>1757</t>
  </si>
  <si>
    <t>Z/144SV_FdvůrIM</t>
  </si>
  <si>
    <t>1758</t>
  </si>
  <si>
    <t>Z/145SV_FdvůrIM</t>
  </si>
  <si>
    <t>1759</t>
  </si>
  <si>
    <t>Z/146SV_FdvůrIM</t>
  </si>
  <si>
    <t>1760</t>
  </si>
  <si>
    <t>Z/147SV_FdvůrIM</t>
  </si>
  <si>
    <t>1761</t>
  </si>
  <si>
    <t>Z/148SV_FdvůrIM</t>
  </si>
  <si>
    <t>1762</t>
  </si>
  <si>
    <t>Z/149SV_FdvůrIM</t>
  </si>
  <si>
    <t>1763</t>
  </si>
  <si>
    <t>Z/150SZ_FIM</t>
  </si>
  <si>
    <t>Okenní mříž 1080*1950*25 Odstranění bez náhrady Pozn</t>
  </si>
  <si>
    <t>1764</t>
  </si>
  <si>
    <t>Z/151JZ_FIM</t>
  </si>
  <si>
    <t>Okenní mříž 500*1960*25 Odstranění bez náhrady Pozn</t>
  </si>
  <si>
    <t>1765</t>
  </si>
  <si>
    <t>Z/152Z_FvrIM</t>
  </si>
  <si>
    <t>1766</t>
  </si>
  <si>
    <t>Z/153SZ_FvrIM</t>
  </si>
  <si>
    <t>1767</t>
  </si>
  <si>
    <t>Z/154SZ_FvrIM</t>
  </si>
  <si>
    <t>1768</t>
  </si>
  <si>
    <t>Z/155_K04_101IM</t>
  </si>
  <si>
    <t>sloupek zábradlí, odlévaný, bohatě profilovaný 125*1300*125 Repase Pozn</t>
  </si>
  <si>
    <t>1769</t>
  </si>
  <si>
    <t>Z/156_K05_101IM</t>
  </si>
  <si>
    <t>bohatě zdobené litinové zábradlí 4060*1230*50 Repase Pozn</t>
  </si>
  <si>
    <t>1770</t>
  </si>
  <si>
    <t>Z/157_K23_104IM</t>
  </si>
  <si>
    <t>litá kovová mřížka, podlahová, bohatě zdobená 1210*20*170 Repase Pozn</t>
  </si>
  <si>
    <t>1771</t>
  </si>
  <si>
    <t>Z/158_K25_104IM</t>
  </si>
  <si>
    <t>litá kovová mřížka, svislá ve stěně bohatě zdobená 530*3850*20 Repase Pozn</t>
  </si>
  <si>
    <t>1772</t>
  </si>
  <si>
    <t>Z/159_K24_148IM</t>
  </si>
  <si>
    <t>litá kovová mřížka, podlahová, bohatě zdobená 1070*20*160 Repase Pozn</t>
  </si>
  <si>
    <t>1773</t>
  </si>
  <si>
    <t>Z/160_K01_147IM</t>
  </si>
  <si>
    <t>kovová větrací mřížka s kruhovými otvory 300*150*20 Repase Pozn</t>
  </si>
  <si>
    <t>1774</t>
  </si>
  <si>
    <t>Z/161_K23_119IM</t>
  </si>
  <si>
    <t>masivní čtvercová litá mřížka v podlaze 240*20*240 Repase Pozn</t>
  </si>
  <si>
    <t>1775</t>
  </si>
  <si>
    <t>Z/162_K03_124IM</t>
  </si>
  <si>
    <t>dvojice větracích mřížek u stropu a podlahy 350*350*20 Zrušit a nahradit Pozn</t>
  </si>
  <si>
    <t>1776</t>
  </si>
  <si>
    <t>Z/163_K03_124IM</t>
  </si>
  <si>
    <t>1777</t>
  </si>
  <si>
    <t>Z/164_K03_120IM</t>
  </si>
  <si>
    <t>1778</t>
  </si>
  <si>
    <t>Z/165_K03_120IM</t>
  </si>
  <si>
    <t>1779</t>
  </si>
  <si>
    <t>Z/166_K03_125IM</t>
  </si>
  <si>
    <t>1780</t>
  </si>
  <si>
    <t>Z/167_K03_125IM</t>
  </si>
  <si>
    <t>1781</t>
  </si>
  <si>
    <t>Z/168_K03_125IM</t>
  </si>
  <si>
    <t>1782</t>
  </si>
  <si>
    <t>Z/169_K03_125IM</t>
  </si>
  <si>
    <t>1783</t>
  </si>
  <si>
    <t>Z/170_K03_126IM</t>
  </si>
  <si>
    <t>1784</t>
  </si>
  <si>
    <t>Z/171_K03_126IM</t>
  </si>
  <si>
    <t>1785</t>
  </si>
  <si>
    <t>Z/172_K03_126IM</t>
  </si>
  <si>
    <t>1786</t>
  </si>
  <si>
    <t>Z/173_K03_126IM</t>
  </si>
  <si>
    <t>1787</t>
  </si>
  <si>
    <t>Z/174_K27_SZ_Fs</t>
  </si>
  <si>
    <t>vnější větrací mřížka zdobná 600*100*20 Repase Pozn</t>
  </si>
  <si>
    <t>1788</t>
  </si>
  <si>
    <t>Z/175_K27_SZ_FI</t>
  </si>
  <si>
    <t>1789</t>
  </si>
  <si>
    <t>Z/176_K27_SZ_FI</t>
  </si>
  <si>
    <t>1790</t>
  </si>
  <si>
    <t>Z/177_K27_SZ_FI</t>
  </si>
  <si>
    <t>1791</t>
  </si>
  <si>
    <t>Z/178_K27_SZ_FI</t>
  </si>
  <si>
    <t>1792</t>
  </si>
  <si>
    <t>Z/179_K27_SZ_FI</t>
  </si>
  <si>
    <t>1793</t>
  </si>
  <si>
    <t>Z/180_K27_SV_Fd</t>
  </si>
  <si>
    <t>1794</t>
  </si>
  <si>
    <t>Z/181_K07_106IM</t>
  </si>
  <si>
    <t>kovaný hák k zavěšení lustru 30*100*30 Repase Pozn</t>
  </si>
  <si>
    <t>1795</t>
  </si>
  <si>
    <t>Z/182_K06_144IM</t>
  </si>
  <si>
    <t>kovaná zarážka dveří ve tvaru koule 35*35*35 Repase Pozn</t>
  </si>
  <si>
    <t>1796</t>
  </si>
  <si>
    <t>Z/183_K06_144IM</t>
  </si>
  <si>
    <t>1797</t>
  </si>
  <si>
    <t>Z/184101IM</t>
  </si>
  <si>
    <t>15 x sestava pro koberec - 2x úchytka, 1x kobercová tyč, 1810*25*25 Repase Pozn</t>
  </si>
  <si>
    <t>1798</t>
  </si>
  <si>
    <t>Z/185_T017_102I</t>
  </si>
  <si>
    <t>kované zdobné zábradlí se svislými tyčemi, dřevěné madlo 2180*900*30 Repase Pozn</t>
  </si>
  <si>
    <t>1799</t>
  </si>
  <si>
    <t>Z/186_T017_102I</t>
  </si>
  <si>
    <t>1800</t>
  </si>
  <si>
    <t>Z/187EXTSZ_FIM</t>
  </si>
  <si>
    <t>provlékaná mříž z ocelových prutů a pasů 950*100*950 Zrušit a nahradit Pozn krytí anglického dvorku</t>
  </si>
  <si>
    <t>1801</t>
  </si>
  <si>
    <t>Z/188EXTSZ_FIM</t>
  </si>
  <si>
    <t>1802</t>
  </si>
  <si>
    <t>Z/189__102SCHIM</t>
  </si>
  <si>
    <t>ocelová otevíravá mříž 700*900*30 Nový Pozn návrh - analogie podle zachovalých mříží</t>
  </si>
  <si>
    <t>1803</t>
  </si>
  <si>
    <t>Z/190JZ_IN_FIM</t>
  </si>
  <si>
    <t>vnější větrací mřížka zdobná 600*100*20 Zrušit a nahradit Pozn náhrada novodobé mřížky</t>
  </si>
  <si>
    <t>1804</t>
  </si>
  <si>
    <t>Z/191JZ_IN_FIM</t>
  </si>
  <si>
    <t>1805</t>
  </si>
  <si>
    <t>Z/192JZ_IN_FIM</t>
  </si>
  <si>
    <t>1806</t>
  </si>
  <si>
    <t>Z/193JZ_IN_FIM</t>
  </si>
  <si>
    <t>1807</t>
  </si>
  <si>
    <t>Z/194JZ_IN_FIM</t>
  </si>
  <si>
    <t>1808</t>
  </si>
  <si>
    <t>Z/195153IM</t>
  </si>
  <si>
    <t>Okenní mříž 900*900*25 Odstranění bez náhrady Pozn</t>
  </si>
  <si>
    <t>1809</t>
  </si>
  <si>
    <t>Z/196EXTSZ_IM</t>
  </si>
  <si>
    <t>vtoková mřížka kamenné vpusti 160*30*240 Zrušit a nahradit Pozn analogie podle historických vzorů,</t>
  </si>
  <si>
    <t>1810</t>
  </si>
  <si>
    <t>Z/197EXTSZ_IM</t>
  </si>
  <si>
    <t>vtoková mřížka kamenné vpusti 160*30*240 Nový Pozn analogie podle historických vzorů</t>
  </si>
  <si>
    <t>1811</t>
  </si>
  <si>
    <t>Z/198EXTSZ_IM</t>
  </si>
  <si>
    <t>1812</t>
  </si>
  <si>
    <t>Z/199EXTSZ_IM</t>
  </si>
  <si>
    <t>1841</t>
  </si>
  <si>
    <t>Z/201JV_FKŘIM</t>
  </si>
  <si>
    <t>Okenní mříž 550*2200*25 Odstranění bez náhrady Pozn</t>
  </si>
  <si>
    <t>1842</t>
  </si>
  <si>
    <t>Z/202JV_FKŘIM</t>
  </si>
  <si>
    <t>Okenní mříž 1070*2200*25 Odstranění bez náhrady Pozn</t>
  </si>
  <si>
    <t>1843</t>
  </si>
  <si>
    <t>Z/203JV_FKŘIM</t>
  </si>
  <si>
    <t>1844</t>
  </si>
  <si>
    <t>Z/204SV_IN_FIM</t>
  </si>
  <si>
    <t>Okenní mříž 1080*2200*25 Odstranění bez náhrady Pozn</t>
  </si>
  <si>
    <t>1845</t>
  </si>
  <si>
    <t>Z/205SV_IN_FIM</t>
  </si>
  <si>
    <t>1846</t>
  </si>
  <si>
    <t>Z/206SV_IN_FIM</t>
  </si>
  <si>
    <t>1847</t>
  </si>
  <si>
    <t>Z/207SV_IN_FIM</t>
  </si>
  <si>
    <t>1848</t>
  </si>
  <si>
    <t>Z/208SV_IN_FIM</t>
  </si>
  <si>
    <t>1849</t>
  </si>
  <si>
    <t>Z/209SV_IN_FIM</t>
  </si>
  <si>
    <t>1850</t>
  </si>
  <si>
    <t>Z/210VIN_FIM</t>
  </si>
  <si>
    <t>Okenní mříž 1650*2200*25 Odstranění bez náhrady Pozn</t>
  </si>
  <si>
    <t>1851</t>
  </si>
  <si>
    <t>Z/211JV_IN_FIM</t>
  </si>
  <si>
    <t>Okenní mříž 1100*2150*25 Odstranění bez náhrady Pozn</t>
  </si>
  <si>
    <t>1852</t>
  </si>
  <si>
    <t>Z/212JV_IN_FIM</t>
  </si>
  <si>
    <t>Okenní mříž 850*2150*25 Odstranění bez náhrady Pozn</t>
  </si>
  <si>
    <t>1853</t>
  </si>
  <si>
    <t>Z/213JV_IN_FIM</t>
  </si>
  <si>
    <t>1854</t>
  </si>
  <si>
    <t>Z/214JV_IN_FIM</t>
  </si>
  <si>
    <t>1855</t>
  </si>
  <si>
    <t>Z/215JV_IN_FIM</t>
  </si>
  <si>
    <t>Okenní mříž 1200*2150*25 Odstranění bez náhrady Pozn</t>
  </si>
  <si>
    <t>1856</t>
  </si>
  <si>
    <t>Z/216ZIN_FIM</t>
  </si>
  <si>
    <t>Okenní mříž 1700*2200*25 Odstranění bez náhrady Pozn</t>
  </si>
  <si>
    <t>1857</t>
  </si>
  <si>
    <t>Z/217JZ_IN_FIM</t>
  </si>
  <si>
    <t>1858</t>
  </si>
  <si>
    <t>Z/218JZ_IN_FIM</t>
  </si>
  <si>
    <t>1859</t>
  </si>
  <si>
    <t>Z/219JZ_IN_FIM</t>
  </si>
  <si>
    <t>1860</t>
  </si>
  <si>
    <t>Z/220JZ_IN_FIM</t>
  </si>
  <si>
    <t>1861</t>
  </si>
  <si>
    <t>Z/221JZ_IN_FIM</t>
  </si>
  <si>
    <t>Okenní mříž 1400*2300*25 Odstranění bez náhrady Pozn</t>
  </si>
  <si>
    <t>1862</t>
  </si>
  <si>
    <t>Z/222JZ_IN_FIM</t>
  </si>
  <si>
    <t>1863</t>
  </si>
  <si>
    <t>Z/223SV_FIM</t>
  </si>
  <si>
    <t>1864</t>
  </si>
  <si>
    <t>Z/224SV_FIM</t>
  </si>
  <si>
    <t>Okenní mříž 1400*2200*25 Odstranění bez náhrady Pozn</t>
  </si>
  <si>
    <t>1865</t>
  </si>
  <si>
    <t>Z/225SV_FIM</t>
  </si>
  <si>
    <t>1866</t>
  </si>
  <si>
    <t>Z/226SV_FIM</t>
  </si>
  <si>
    <t>1867</t>
  </si>
  <si>
    <t>Z/227SV_FIM</t>
  </si>
  <si>
    <t>1868</t>
  </si>
  <si>
    <t>Z/228SV_FIM</t>
  </si>
  <si>
    <t>1869</t>
  </si>
  <si>
    <t>Z/229SV_FIM</t>
  </si>
  <si>
    <t>1870</t>
  </si>
  <si>
    <t>Z/230SV_FIM</t>
  </si>
  <si>
    <t>1871</t>
  </si>
  <si>
    <t>Z/231SV_FIM</t>
  </si>
  <si>
    <t>Okenní mříž 1500*2200*25 Odstranění bez náhrady Pozn</t>
  </si>
  <si>
    <t>1872</t>
  </si>
  <si>
    <t>Z/232238aIM</t>
  </si>
  <si>
    <t>Dveřní mříž, otvíravá 1550*3500*50 Odstranění bez náhrady Pozn</t>
  </si>
  <si>
    <t>1873</t>
  </si>
  <si>
    <t>Z/233231IM</t>
  </si>
  <si>
    <t>Zábradlí 1100*900*25 Odstranění bez náhrady Pozn</t>
  </si>
  <si>
    <t>1874</t>
  </si>
  <si>
    <t>Z/234231IM</t>
  </si>
  <si>
    <t>Zábradlí 1240*900*25 Odstranění bez náhrady Pozn</t>
  </si>
  <si>
    <t>1875</t>
  </si>
  <si>
    <t>Z/235231IM</t>
  </si>
  <si>
    <t>1876</t>
  </si>
  <si>
    <t>Z/236_K11_201MP</t>
  </si>
  <si>
    <t>1877</t>
  </si>
  <si>
    <t>Z/237_K10_201IM</t>
  </si>
  <si>
    <t>1878</t>
  </si>
  <si>
    <t>Z/238_K09_201IM</t>
  </si>
  <si>
    <t>bohatě zdobené litinové zábradlí 3757*1230*50 Repase Pozn</t>
  </si>
  <si>
    <t>1879</t>
  </si>
  <si>
    <t>Z/239_K09_201IM</t>
  </si>
  <si>
    <t>bohatě zdobené litinové zábradlí 2093*1230*50 Repase Pozn</t>
  </si>
  <si>
    <t>1880</t>
  </si>
  <si>
    <t>Z/240_K15_201MP</t>
  </si>
  <si>
    <t>větrací litinová mřížka, bohatě zdobená 340*340*30 Repase Pozn</t>
  </si>
  <si>
    <t>1881</t>
  </si>
  <si>
    <t>Z/241_K15_234IM</t>
  </si>
  <si>
    <t>1882</t>
  </si>
  <si>
    <t>Z/242_K12_235IM</t>
  </si>
  <si>
    <t>litá kovová mřížka, podlahová, bohatě zdobená 20000*20*180 Repase Pozn</t>
  </si>
  <si>
    <t>1883</t>
  </si>
  <si>
    <t>Z/243_K12_235IM</t>
  </si>
  <si>
    <t>litá kovová mřížka, podlahová, bohatě zdobená 20017*20*180 Repase Pozn</t>
  </si>
  <si>
    <t>1884</t>
  </si>
  <si>
    <t>Z/244_K13_234IM</t>
  </si>
  <si>
    <t>dvířka vysouvací v rámu s drážkou 140*260*20 Repase Pozn</t>
  </si>
  <si>
    <t>1885</t>
  </si>
  <si>
    <t>Z/245_K16_236IM</t>
  </si>
  <si>
    <t>litá kovová mřížka, podlahová, bohatě zdobená 710*20*260 Repase Pozn</t>
  </si>
  <si>
    <t>1886</t>
  </si>
  <si>
    <t>Z/246_K12_220IM</t>
  </si>
  <si>
    <t>litá kovová mřížka, podlahová, bohatě zdobená 710*20*180 Repase Pozn</t>
  </si>
  <si>
    <t>1887</t>
  </si>
  <si>
    <t>Z/247_K14_225IM</t>
  </si>
  <si>
    <t>otevíravá mříž z diagonálních prutů 640*2*25 Repase Pozn</t>
  </si>
  <si>
    <t>1888</t>
  </si>
  <si>
    <t>Z/248_K14_225IM</t>
  </si>
  <si>
    <t>1889</t>
  </si>
  <si>
    <t>Z/249201IM</t>
  </si>
  <si>
    <t>12 x sestava pro koberec - 2x úchytka, 1x kobercová tyč, 1810*25*25 Repase Pozn</t>
  </si>
  <si>
    <t>1890</t>
  </si>
  <si>
    <t>Z/250_17_202IM</t>
  </si>
  <si>
    <t>1891</t>
  </si>
  <si>
    <t>Z/252_17_301IM</t>
  </si>
  <si>
    <t>kované zdobné zábradlí se svislými tyčemi, dřevěné madlo 2109*900*30 Repase Pozn</t>
  </si>
  <si>
    <t>1892</t>
  </si>
  <si>
    <t>Z/253STŘSKLIM</t>
  </si>
  <si>
    <t>Kované zdobné zábradlí podle historického vzoru ---*---*--- Nový Pozn obnova původního zábradlí podle fotografie</t>
  </si>
  <si>
    <t>1893</t>
  </si>
  <si>
    <t>Z/254__ZZAIM</t>
  </si>
  <si>
    <t>Kovaná železná brána 3450*3750*150 (u Altánu) Repase</t>
  </si>
  <si>
    <t>1894</t>
  </si>
  <si>
    <t>Z/255TnADIM</t>
  </si>
  <si>
    <t>větrací mžížka lamelová 1000*100*25 Odstranění bez náhrady Pozn</t>
  </si>
  <si>
    <t>1895</t>
  </si>
  <si>
    <t>Z/256TnADIM</t>
  </si>
  <si>
    <t>1896</t>
  </si>
  <si>
    <t>Z/257TnADIM</t>
  </si>
  <si>
    <t>1897</t>
  </si>
  <si>
    <t>Z/258TnADIM</t>
  </si>
  <si>
    <t>1898</t>
  </si>
  <si>
    <t>Z/259TnADIM</t>
  </si>
  <si>
    <t>1899</t>
  </si>
  <si>
    <t>Z/260TnADIM</t>
  </si>
  <si>
    <t>1900</t>
  </si>
  <si>
    <t>Z/261TnADIM</t>
  </si>
  <si>
    <t>1901</t>
  </si>
  <si>
    <t>Z/262TnADIM</t>
  </si>
  <si>
    <t>1902</t>
  </si>
  <si>
    <t>Z/263TnADIM</t>
  </si>
  <si>
    <t>1903</t>
  </si>
  <si>
    <t>Z/264__TnADIM</t>
  </si>
  <si>
    <t>vnejší větrací mřížka zdobná 1500*100*25 Nový Pozn analogie</t>
  </si>
  <si>
    <t>1904</t>
  </si>
  <si>
    <t>Z/264TnADIM</t>
  </si>
  <si>
    <t>1906</t>
  </si>
  <si>
    <t>Z/265__142IM</t>
  </si>
  <si>
    <t>Ocelová zámečnická konstrukce 3180*300*6272 vč bednění a Cu oplechování (nové číslování Z/2-71)</t>
  </si>
  <si>
    <t>1905</t>
  </si>
  <si>
    <t>Z/265__TnADIM</t>
  </si>
  <si>
    <t>1907</t>
  </si>
  <si>
    <t>Z/266__TnADIM</t>
  </si>
  <si>
    <t>1908</t>
  </si>
  <si>
    <t>Z/267__TnADIM</t>
  </si>
  <si>
    <t>1909</t>
  </si>
  <si>
    <t>Z/268__TnADIM</t>
  </si>
  <si>
    <t>1910</t>
  </si>
  <si>
    <t>Z/269__TnADIM</t>
  </si>
  <si>
    <t>1911</t>
  </si>
  <si>
    <t>Z/270_AltánIM</t>
  </si>
  <si>
    <t>1912</t>
  </si>
  <si>
    <t>Z/272__219IM</t>
  </si>
  <si>
    <t>větrací mřížka 2575*260*20</t>
  </si>
  <si>
    <t>1986</t>
  </si>
  <si>
    <t>1987</t>
  </si>
  <si>
    <t>Z/273__219IM</t>
  </si>
  <si>
    <t>větrací mřížka 1425*260*20</t>
  </si>
  <si>
    <t>1915</t>
  </si>
  <si>
    <t>1913</t>
  </si>
  <si>
    <t>Z/301SZ_FIM</t>
  </si>
  <si>
    <t>Okenní mříž 400*400*25 Odstranění bez náhrady Pozn</t>
  </si>
  <si>
    <t>1922</t>
  </si>
  <si>
    <t>Z/302SZ_FIM</t>
  </si>
  <si>
    <t>1923</t>
  </si>
  <si>
    <t>Z/303SZ_FIM</t>
  </si>
  <si>
    <t>1924</t>
  </si>
  <si>
    <t>Z/304SZ_FIM</t>
  </si>
  <si>
    <t>1925</t>
  </si>
  <si>
    <t>Z/305SZ_FIM</t>
  </si>
  <si>
    <t>1926</t>
  </si>
  <si>
    <t>Z/306JV_FJZKŘIM</t>
  </si>
  <si>
    <t>Okenní mříž 560*1260*25 Odstranění bez náhrady Pozn</t>
  </si>
  <si>
    <t>1927</t>
  </si>
  <si>
    <t>Z/307JV_FJZKŘIM</t>
  </si>
  <si>
    <t>Okenní mříž 950*1260*25 Odstranění bez náhrady Pozn</t>
  </si>
  <si>
    <t>1928</t>
  </si>
  <si>
    <t>Z/308SV_IN_FIM</t>
  </si>
  <si>
    <t>1929</t>
  </si>
  <si>
    <t>Z/309SV_IN_FIM</t>
  </si>
  <si>
    <t>1930</t>
  </si>
  <si>
    <t>Z/310SV_IN_FIM</t>
  </si>
  <si>
    <t>1931</t>
  </si>
  <si>
    <t>Z/311SV_IN_FIM</t>
  </si>
  <si>
    <t>1932</t>
  </si>
  <si>
    <t>Z/312SV_IN_FIM</t>
  </si>
  <si>
    <t>1933</t>
  </si>
  <si>
    <t>Z/313SV_IN_FIM</t>
  </si>
  <si>
    <t>1934</t>
  </si>
  <si>
    <t>Z/314SV_IN_FIM</t>
  </si>
  <si>
    <t>1935</t>
  </si>
  <si>
    <t>Z/315JZ_IN_FIM</t>
  </si>
  <si>
    <t>Okenní mříž 900*1200*25 Odstranění bez náhrady Pozn</t>
  </si>
  <si>
    <t>1936</t>
  </si>
  <si>
    <t>Z/316JZ_IN_FIM</t>
  </si>
  <si>
    <t>1937</t>
  </si>
  <si>
    <t>Z/317JZ_IN_FIM</t>
  </si>
  <si>
    <t>Okenní mříž 2150*1500*25 Odstranění bez náhrady Pozn</t>
  </si>
  <si>
    <t>1938</t>
  </si>
  <si>
    <t>Z/318JZ_IN_FIM</t>
  </si>
  <si>
    <t>1939</t>
  </si>
  <si>
    <t>Z/319JV_FSVKŘIM</t>
  </si>
  <si>
    <t>Okenní mříž 1900*1500*25 Odstranění bez náhrady Pozn</t>
  </si>
  <si>
    <t>1940</t>
  </si>
  <si>
    <t>Z/320JV_FSVKŘIM</t>
  </si>
  <si>
    <t>1941</t>
  </si>
  <si>
    <t>Z/321JV_FSVKŘIM</t>
  </si>
  <si>
    <t>1942</t>
  </si>
  <si>
    <t>Z/322336IM</t>
  </si>
  <si>
    <t>Okenní mříž světlíku 700*1050*25 Odstranění bez náhrady Pozn</t>
  </si>
  <si>
    <t>1943</t>
  </si>
  <si>
    <t>Z/323334bIM</t>
  </si>
  <si>
    <t>1944</t>
  </si>
  <si>
    <t>Z/324337IM</t>
  </si>
  <si>
    <t>Dveřní mříž, otvíravá 950*2050*25 Odstranění bez náhrady Pozn</t>
  </si>
  <si>
    <t>1945</t>
  </si>
  <si>
    <t>Z/325334aIM</t>
  </si>
  <si>
    <t>Okenní mříž 700*1150*25 Odstranění bez náhrady Pozn</t>
  </si>
  <si>
    <t>1946</t>
  </si>
  <si>
    <t>Z/326333IM</t>
  </si>
  <si>
    <t>Dveřní mříž, otvíravá 1200*2050*25 Odstranění bez náhrady Pozn</t>
  </si>
  <si>
    <t>1947</t>
  </si>
  <si>
    <t>Z/327332IM</t>
  </si>
  <si>
    <t>Dveřní mříž, otvíravá 950*2400*25 Odstranění bez náhrady Pozn</t>
  </si>
  <si>
    <t>1948</t>
  </si>
  <si>
    <t>Z/328334aIM</t>
  </si>
  <si>
    <t>Okenní mříž střešního okna 600*1200*25 Odstranění bez náhrady Pozn</t>
  </si>
  <si>
    <t>1949</t>
  </si>
  <si>
    <t>Z/329310IM</t>
  </si>
  <si>
    <t>1950</t>
  </si>
  <si>
    <t>Z/330310IM</t>
  </si>
  <si>
    <t>1951</t>
  </si>
  <si>
    <t>Z/331310IM</t>
  </si>
  <si>
    <t>1952</t>
  </si>
  <si>
    <t>Z/332309IM</t>
  </si>
  <si>
    <t>1953</t>
  </si>
  <si>
    <t>Z/333_K17_301IM</t>
  </si>
  <si>
    <t>kovová dvířka zasouvací v drážce 100*140*20 Repase Pozn</t>
  </si>
  <si>
    <t>1954</t>
  </si>
  <si>
    <t>Z/334_K19_301IM</t>
  </si>
  <si>
    <t>dvojice kovových terčů - stopy po úchytkách kobercové tyče 40*40*20 Repase Pozn</t>
  </si>
  <si>
    <t>1955</t>
  </si>
  <si>
    <t>Z/335_K18_303IM</t>
  </si>
  <si>
    <t>Vodorovné kované zdobné zábradlí ---*---*--- Repase Pozn</t>
  </si>
  <si>
    <t>1956</t>
  </si>
  <si>
    <t>Z/336_17_301IM</t>
  </si>
  <si>
    <t>kované zdobné zábradlí se svislými tyčemi, dřevěné madlo 2100*900*30 Repase Pozn</t>
  </si>
  <si>
    <t>1957</t>
  </si>
  <si>
    <t>Z/337_17_301IM</t>
  </si>
  <si>
    <t>kované zdobné zábradlí se svislými tyčemi, dřevěné madlo 900*900*30 Repase Pozn</t>
  </si>
  <si>
    <t>1958</t>
  </si>
  <si>
    <t>Z/338_K20_313IM</t>
  </si>
  <si>
    <t>litinová zdobná konzolka pod WC nádržkou 150*150*25 Repase Pozn uložit do depozitu</t>
  </si>
  <si>
    <t>1959</t>
  </si>
  <si>
    <t>Z/401PKIM</t>
  </si>
  <si>
    <t>1960</t>
  </si>
  <si>
    <t>Z/402PKIM</t>
  </si>
  <si>
    <t>Dveřní mříž, otvíravá 750*2200*25 Odstranění bez náhrady Pozn</t>
  </si>
  <si>
    <t>1961</t>
  </si>
  <si>
    <t>Z/403PKIM</t>
  </si>
  <si>
    <t>Mříž střešního průlezu, otvíravá 600*1400*25 Odstranění bez náhrady Pozn</t>
  </si>
  <si>
    <t>1962</t>
  </si>
  <si>
    <t>Z/404PKIM</t>
  </si>
  <si>
    <t>1963</t>
  </si>
  <si>
    <t>Z/405PKIM</t>
  </si>
  <si>
    <t>1964</t>
  </si>
  <si>
    <t>Z/406PKIM</t>
  </si>
  <si>
    <t>1965</t>
  </si>
  <si>
    <t>Z/407PKIM</t>
  </si>
  <si>
    <t>1966</t>
  </si>
  <si>
    <t>Z/408PKIM</t>
  </si>
  <si>
    <t>1967</t>
  </si>
  <si>
    <t>Z/409PKIM</t>
  </si>
  <si>
    <t>1968</t>
  </si>
  <si>
    <t>Z/S01_U14_STŘIM</t>
  </si>
  <si>
    <t>plechový poklop výlezu 1400*6281*550 Repase Pozn</t>
  </si>
  <si>
    <t>1969</t>
  </si>
  <si>
    <t>Z/S02_U14_STŘIM</t>
  </si>
  <si>
    <t>zábradlí z ocelových tyčí ---*---*--- Repase Pozn</t>
  </si>
  <si>
    <t>1970</t>
  </si>
  <si>
    <t>Z/S02a__STŘIM</t>
  </si>
  <si>
    <t>zábradlí z ocelových tyčí ---*---*--- Nový Pozn Doplnění zábradlí v původním rozsanu</t>
  </si>
  <si>
    <t>1971</t>
  </si>
  <si>
    <t>Z/S03__STŘIM</t>
  </si>
  <si>
    <t>zábradlí z kovaných tyčí ---*---*--- Nový Pozn obnova podle historické fotografie - kopie</t>
  </si>
  <si>
    <t>1972</t>
  </si>
  <si>
    <t>1973</t>
  </si>
  <si>
    <t>1980</t>
  </si>
  <si>
    <t>Z/SF/59_NovýIM</t>
  </si>
  <si>
    <t>NÁPIS - PÍSMENA hlavní průčelí, střed Nový mosazný na nerezových trnech (PALÁC LIEBIEG), kotvení do fasády</t>
  </si>
  <si>
    <t>1914</t>
  </si>
  <si>
    <t>769KAM</t>
  </si>
  <si>
    <t>Kamenické prvky</t>
  </si>
  <si>
    <t xml:space="preserve">  769KAM</t>
  </si>
  <si>
    <t>1988</t>
  </si>
  <si>
    <t>K/001_M06_012IM</t>
  </si>
  <si>
    <t>Ostění jednoduché kamenné ostění s rovným překladem 900*1840*200 Repase</t>
  </si>
  <si>
    <t>1989</t>
  </si>
  <si>
    <t>K/002_M07_012IM</t>
  </si>
  <si>
    <t>Ostění jednoduché kamenné ostění s rovným překladem 940*1840*195 Repase Pozn. dveře D/0-02</t>
  </si>
  <si>
    <t>1990</t>
  </si>
  <si>
    <t>K/003_M08_014aI</t>
  </si>
  <si>
    <t>Ostění jednoduché kamenné ostění s rovným překladem a polodrážkou 940*2050*205 Repase Pozn. dveře D/0-09</t>
  </si>
  <si>
    <t>1991</t>
  </si>
  <si>
    <t>K/004_M09_018IM</t>
  </si>
  <si>
    <t>Ostění jednoduché kamenné ostění s rovným překladem a polodrážkou 1250*2050*205 Repase Pozn. dveře D/0-18, odstranit novodobé kovové fragmenty</t>
  </si>
  <si>
    <t>1992</t>
  </si>
  <si>
    <t>K/005_M10_005IM</t>
  </si>
  <si>
    <t>Ostění jednoduché kamenné ostění s rovným překladem a polodrážkou 800*2050*150 Repase Pozn. dveře D/0-16, zachovány původní kované závěsy a oko závory</t>
  </si>
  <si>
    <t>1993</t>
  </si>
  <si>
    <t>K/006_013IM</t>
  </si>
  <si>
    <t>Ostění jednoduché kamenné ostění s rovným překladem 870*1840*200 Repase Pozn. dveře D/0-06</t>
  </si>
  <si>
    <t>1994</t>
  </si>
  <si>
    <t>K/007_002IM</t>
  </si>
  <si>
    <t>Stupeň Smíšenočaré schodiště - 11 přímých stupňů, 5 kosých 1150*2830*4530 Repase</t>
  </si>
  <si>
    <t>1995</t>
  </si>
  <si>
    <t>K/008_001IM</t>
  </si>
  <si>
    <t>Stupeň Dvouramenné schodiště - 15 stupňů 1620*2810*2820 Ponechat bez zásahu</t>
  </si>
  <si>
    <t>1996</t>
  </si>
  <si>
    <t>K/009_017IM</t>
  </si>
  <si>
    <t>Stupeň Přímé schodiště - 17 stupňů 1250*3000*4160 Ponechat bez zásahu</t>
  </si>
  <si>
    <t>1997</t>
  </si>
  <si>
    <t>K/010_014IM</t>
  </si>
  <si>
    <t>Stupeň Vyrovnávací schody 2 přímé stupně 1220*3000*610 Ponechat bez zásahu</t>
  </si>
  <si>
    <t>1998</t>
  </si>
  <si>
    <t>K/101_M02_127IM</t>
  </si>
  <si>
    <t>Krb jednoduchý pískovcový krb, kamenicky opracovaný 1480*1750*700 Ponechat bez zásahu</t>
  </si>
  <si>
    <t>1999</t>
  </si>
  <si>
    <t>K/102_M03_101IM</t>
  </si>
  <si>
    <t>Stupeň Hlavní schodiště - 24 stupňů přímých, mramor 1860*4040*8200 Ponechat bez zásahu</t>
  </si>
  <si>
    <t>2000</t>
  </si>
  <si>
    <t>K/103_M03_101IM</t>
  </si>
  <si>
    <t>Stupeň Hlavní schodiště  - 1 stupeň nástupní, prodloužený s oblým zakončením, mramor 2090*164*320 Ponechat bez zásahu</t>
  </si>
  <si>
    <t>2001</t>
  </si>
  <si>
    <t>K/104_M12_PdDIM</t>
  </si>
  <si>
    <t>Nákolník Kuželový profilovaný nákolník 450*700*450 Ponechat bez zásahu</t>
  </si>
  <si>
    <t>2002</t>
  </si>
  <si>
    <t>K/105_M12_PdDIM</t>
  </si>
  <si>
    <t>2003</t>
  </si>
  <si>
    <t>Nákolník Kuželový profilovaný nákolník - 4 ks 200*200*9300 Ponechat bez zásahu</t>
  </si>
  <si>
    <t>2004</t>
  </si>
  <si>
    <t>K/106_M12_PdDIM</t>
  </si>
  <si>
    <t>2005</t>
  </si>
  <si>
    <t>K/107_M12_PdDIM</t>
  </si>
  <si>
    <t>2006</t>
  </si>
  <si>
    <t>K/108_143IM</t>
  </si>
  <si>
    <t>Stupeň Vstupní schody - 3 přímé stupně 2640*600*931 Repase Pozn. dveře D/1-02</t>
  </si>
  <si>
    <t>2007</t>
  </si>
  <si>
    <t>K/109_151IM</t>
  </si>
  <si>
    <t>Stupeň Vstupní schody - 3 přímé stupně 1850*600*960 Repase Pozn. dveře D/1-01</t>
  </si>
  <si>
    <t>2008</t>
  </si>
  <si>
    <t>K/110_151IM</t>
  </si>
  <si>
    <t>Ostění klenuté profilované ostění vstupních dveří 1300*3170*300 Repase Pozn. dveře D/1-01</t>
  </si>
  <si>
    <t>2009</t>
  </si>
  <si>
    <t>K/111_143IM</t>
  </si>
  <si>
    <t>Ostění klenuté profilované ostění vstupních dveří 1560*3170*200 Repase Pozn. dveře D/1-02</t>
  </si>
  <si>
    <t>2010</t>
  </si>
  <si>
    <t>K/112_144IM</t>
  </si>
  <si>
    <t>Ostění profilované vstupních dveří s rovným nadpražím 1600*3300*350 Repase Pozn. dveře D/1-03</t>
  </si>
  <si>
    <t>2011</t>
  </si>
  <si>
    <t>K/113_M11_133IM</t>
  </si>
  <si>
    <t>Ostění profilované  s rovným nadpražím 1350*2250*200 Repase Pozn. dveře D/1-04, mechanické poškození</t>
  </si>
  <si>
    <t>2012</t>
  </si>
  <si>
    <t>K/114_M13_PzDdA</t>
  </si>
  <si>
    <t>Ostění profilované  s rovným nadpražím 1100*2250*200 Repase Pozn. dveře D/1-05, mechanické poškození</t>
  </si>
  <si>
    <t>2013</t>
  </si>
  <si>
    <t>K/115_157IM</t>
  </si>
  <si>
    <t>Ostění profilované  s polodrážkou a s rovným nadpražím 950*2250*250 Repase Pozn. dveře D/1-06</t>
  </si>
  <si>
    <t>2014</t>
  </si>
  <si>
    <t>K/116_156IM</t>
  </si>
  <si>
    <t>Ostění profilované  s polodrážkou a s rovným nadpražím 950*2250*250 Repase Pozn. dveře D/1-07</t>
  </si>
  <si>
    <t>2015</t>
  </si>
  <si>
    <t>K/117_156IM</t>
  </si>
  <si>
    <t>Ostění jednoduché novodobé ostění s polodrážkou 1450*2300*225 Repase Pozn. dveře D/1-07</t>
  </si>
  <si>
    <t>2016</t>
  </si>
  <si>
    <t>K/118_147IM</t>
  </si>
  <si>
    <t>Ostění kamenné dveří 900*1900*200 Repase Pozn. dveře D/1-12</t>
  </si>
  <si>
    <t>2017</t>
  </si>
  <si>
    <t>K/119_149IM</t>
  </si>
  <si>
    <t>Ostění kamenné dveří 1600*2500*225 Repase Pozn. dveře D/1-11</t>
  </si>
  <si>
    <t>2018</t>
  </si>
  <si>
    <t>K/120_149IM</t>
  </si>
  <si>
    <t>Ostění kamenné dveří 1250*2050*200 Repase Pozn. dveře D/1-10</t>
  </si>
  <si>
    <t>2019</t>
  </si>
  <si>
    <t>K/121_149IM</t>
  </si>
  <si>
    <t>Ostění kamenné dveří 1250*2050*200 Repase Pozn. dveře D/1-09</t>
  </si>
  <si>
    <t>2020</t>
  </si>
  <si>
    <t>K/122_127aIM</t>
  </si>
  <si>
    <t>Ostění kamenné dveří s půlkruhovým nadpražím 1450*3260*200 Repase Pozn. dveře D/1-08</t>
  </si>
  <si>
    <t>2021</t>
  </si>
  <si>
    <t>K/123_127aIM</t>
  </si>
  <si>
    <t>Ostění kamenné dveří 1400*2300*200 Repase Pozn. dveře D/1-68</t>
  </si>
  <si>
    <t>2022</t>
  </si>
  <si>
    <t>K/124_PNVIM</t>
  </si>
  <si>
    <t>Parapet kamenná deska s jednoduchou profilací 700*100*1730 Repase</t>
  </si>
  <si>
    <t>2023</t>
  </si>
  <si>
    <t>K/125_PNVIM</t>
  </si>
  <si>
    <t>2024</t>
  </si>
  <si>
    <t>K/126_PNVIM</t>
  </si>
  <si>
    <t>2025</t>
  </si>
  <si>
    <t>K/127_SV_FIM</t>
  </si>
  <si>
    <t>Parapet kamenná deska s jednoduchou profilací 1200*150*150 Repase Pozn. okno O/1-50</t>
  </si>
  <si>
    <t>2026</t>
  </si>
  <si>
    <t>K/128_SV_FIM</t>
  </si>
  <si>
    <t>Parapet kamenná deska s jednoduchou profilací 1200*150*150 Repase Pozn. okno O/1-49</t>
  </si>
  <si>
    <t>2027</t>
  </si>
  <si>
    <t>K/129_SV_FIM</t>
  </si>
  <si>
    <t>Parapet kamenná deska s jednoduchou profilací 1200*150*150 Repase Pozn. okno O/1-48</t>
  </si>
  <si>
    <t>2028</t>
  </si>
  <si>
    <t>K/130_SV_FIM</t>
  </si>
  <si>
    <t>Parapet kamenná deska s jednoduchou profilací 1200*150*150 Repase Pozn. okno O/1-47</t>
  </si>
  <si>
    <t>2029</t>
  </si>
  <si>
    <t>K/131_SV_FIM</t>
  </si>
  <si>
    <t>Parapet kamenná deska s jednoduchou profilací 1200*150*150 Repase Pozn. okno O/1-46</t>
  </si>
  <si>
    <t>2030</t>
  </si>
  <si>
    <t>K/132_SV_FIM</t>
  </si>
  <si>
    <t>Parapet kamenná deska s jednoduchou profilací 1200*150*150 Repase Pozn. okno O/1-45</t>
  </si>
  <si>
    <t>2031</t>
  </si>
  <si>
    <t>K/133_SV_FIM</t>
  </si>
  <si>
    <t>Parapet kamenná deska s jednoduchou profilací 1200*150*150 Repase Pozn. okno O/1-44</t>
  </si>
  <si>
    <t>2032</t>
  </si>
  <si>
    <t>K/134_SV_FIM</t>
  </si>
  <si>
    <t>Parapet kamenná deska s jednoduchou profilací 1250*150*150 Repase Pozn. slepé okno</t>
  </si>
  <si>
    <t>2033</t>
  </si>
  <si>
    <t>K/135_PdAIM</t>
  </si>
  <si>
    <t>Parapet kamenná deska s jednoduchou profilací 1050*150*200 Repase Pozn. slepé okno</t>
  </si>
  <si>
    <t>2034</t>
  </si>
  <si>
    <t>K/136_PdAIM</t>
  </si>
  <si>
    <t>Parapet kamenná deska s jednoduchou profilací 1050*150*200 Repase Pozn. okno O/1-20</t>
  </si>
  <si>
    <t>2035</t>
  </si>
  <si>
    <t>K/137_PdAIM</t>
  </si>
  <si>
    <t>Parapet kamenná deska s jednoduchou profilací 1050*150*200 Repase Pozn. okno O/1-21</t>
  </si>
  <si>
    <t>2036</t>
  </si>
  <si>
    <t>K/138_SZ_F_INIM</t>
  </si>
  <si>
    <t>Parapet kamenná deska s jednoduchou profilací 1500*150*200 Repase Pozn. okno O/1-22</t>
  </si>
  <si>
    <t>2037</t>
  </si>
  <si>
    <t>K/139_SZ_F_INIM</t>
  </si>
  <si>
    <t>Parapet kamenná deska s jednoduchou profilací 1050*150*200 Repase Pozn. okno O/1-23</t>
  </si>
  <si>
    <t>2038</t>
  </si>
  <si>
    <t>K/140_SZ_F_INIM</t>
  </si>
  <si>
    <t>Parapet kamenná deska s jednoduchou profilací 1050*150*200 Repase Pozn. okno O/1-24</t>
  </si>
  <si>
    <t>2039</t>
  </si>
  <si>
    <t>K/141_SZ_F_INIM</t>
  </si>
  <si>
    <t>Parapet kamenná deska s jednoduchou profilací 1050*150*200 Repase Pozn. okno O/1-25</t>
  </si>
  <si>
    <t>2040</t>
  </si>
  <si>
    <t>K/142_SZ_F_INIM</t>
  </si>
  <si>
    <t>Parapet kamenná deska s jednoduchou profilací 1050*150*200 Repase Pozn. okno O/1-26</t>
  </si>
  <si>
    <t>2041</t>
  </si>
  <si>
    <t>K/143_SZ_F_INIM</t>
  </si>
  <si>
    <t>Parapet kamenná deska s jednoduchou profilací 1050*150*200 Repase Pozn. okno O/1-27</t>
  </si>
  <si>
    <t>2042</t>
  </si>
  <si>
    <t>K/144_SZ_F_INIM</t>
  </si>
  <si>
    <t>Parapet kamenná deska s jednoduchou profilací 1050*150*200 Repase Pozn. okno O/1-28</t>
  </si>
  <si>
    <t>2043</t>
  </si>
  <si>
    <t>K/145_SZ_F_INIM</t>
  </si>
  <si>
    <t>Parapet kamenná deska s jednoduchou profilací 1050*150*200 Repase Pozn. okno O/1-29</t>
  </si>
  <si>
    <t>2044</t>
  </si>
  <si>
    <t>K/146_SZ_F_INIM</t>
  </si>
  <si>
    <t>Parapet kamenná deska s jednoduchou profilací 1050*150*200 Repase Pozn. okno O/1-30</t>
  </si>
  <si>
    <t>2045</t>
  </si>
  <si>
    <t>K/147_SZ_F_INIM</t>
  </si>
  <si>
    <t>Parapet kamenná deska s jednoduchou profilací 1050*150*200 Repase Pozn. okno O/1-31</t>
  </si>
  <si>
    <t>2046</t>
  </si>
  <si>
    <t>K/148_SZ_F_INIM</t>
  </si>
  <si>
    <t>Parapet kamenná deska s jednoduchou profilací 1050*150*200 Repase Pozn. okno O/1-32</t>
  </si>
  <si>
    <t>2047</t>
  </si>
  <si>
    <t>K/149_JV_F_INIM</t>
  </si>
  <si>
    <t>Parapet kamenná deska s jednoduchou profilací 1050*150*200 Repase Pozn. okno O/1-33</t>
  </si>
  <si>
    <t>2048</t>
  </si>
  <si>
    <t>K/150_JV_F_INIM</t>
  </si>
  <si>
    <t>Parapet kamenná deska s jednoduchou profilací 1050*150*200 Repase Pozn. okno O/1-34</t>
  </si>
  <si>
    <t>2049</t>
  </si>
  <si>
    <t>K/151_JV_F_INIM</t>
  </si>
  <si>
    <t>Parapet kamenná deska s jednoduchou profilací 800*150*200 Repase Pozn. okno O/1-35</t>
  </si>
  <si>
    <t>2050</t>
  </si>
  <si>
    <t>K/152_JV_F_INIM</t>
  </si>
  <si>
    <t>Parapet kamenná deska s jednoduchou profilací 800*150*200 Repase Pozn. okno O/1-36</t>
  </si>
  <si>
    <t>2051</t>
  </si>
  <si>
    <t>K/153_JV_F_INIM</t>
  </si>
  <si>
    <t>Parapet kamenná deska s jednoduchou profilací 1050*150*200 Repase Pozn. okno O/1-37</t>
  </si>
  <si>
    <t>2052</t>
  </si>
  <si>
    <t>K/154_JV_F_INIM</t>
  </si>
  <si>
    <t>Parapet kamenná deska s jednoduchou profilací 1050*150*200 Repase Pozn. okno O/1-38</t>
  </si>
  <si>
    <t>2053</t>
  </si>
  <si>
    <t>K/155_JV_F_INIM</t>
  </si>
  <si>
    <t>Parapet kamenná deska s jednoduchou profilací 1050*150*200 Repase Pozn. okno O/1-39</t>
  </si>
  <si>
    <t>2054</t>
  </si>
  <si>
    <t>K/156_JZ_F_INIM</t>
  </si>
  <si>
    <t>Parapet kamenná deska s jednoduchou profilací 1050*150*200 Repase Pozn. okno O/1-40</t>
  </si>
  <si>
    <t>2055</t>
  </si>
  <si>
    <t>K/157_JZ_F_INIM</t>
  </si>
  <si>
    <t>Parapet kamenná deska s jednoduchou profilací 1050*150*200 Repase Pozn. okno O/1-4</t>
  </si>
  <si>
    <t>2056</t>
  </si>
  <si>
    <t>K/158_JZ_F_INIM</t>
  </si>
  <si>
    <t>Parapet kamenná deska s jednoduchou profilací 1050*150*200 Repase Pozn. okno O/1-42</t>
  </si>
  <si>
    <t>2057</t>
  </si>
  <si>
    <t>K/159_JZ_F_INIM</t>
  </si>
  <si>
    <t>Parapet kamenná deska s jednoduchou profilací 1050*150*200 Repase Pozn. okno O/1-50</t>
  </si>
  <si>
    <t>2058</t>
  </si>
  <si>
    <t>K/160_VRIM</t>
  </si>
  <si>
    <t>Parapet kamenná deska s jednoduchou profilací 1180*150*120 Repase Pozn. okno O/1-57</t>
  </si>
  <si>
    <t>2059</t>
  </si>
  <si>
    <t>K/161_VRIM</t>
  </si>
  <si>
    <t>Parapet kamenná deska s jednoduchou profilací 1180*150*120 Repase Pozn. okno O/1-58</t>
  </si>
  <si>
    <t>2060</t>
  </si>
  <si>
    <t>K/162_VRIM</t>
  </si>
  <si>
    <t>Parapet kamenná deska s jednoduchou profilací 1180*150*120 Repase Pozn. okno O/1-59</t>
  </si>
  <si>
    <t>2061</t>
  </si>
  <si>
    <t>K/163_E_SZ_FIM</t>
  </si>
  <si>
    <t>Rám kamenný rám anglického dvorku 950*200*950 Repase</t>
  </si>
  <si>
    <t>2062</t>
  </si>
  <si>
    <t>K/164_E_SZ_FIM</t>
  </si>
  <si>
    <t>2063</t>
  </si>
  <si>
    <t>K/165_E_SZ_FIM</t>
  </si>
  <si>
    <t>Rám kamenná vpusť 360*90*440 Repase Pozn. torzo mřížky</t>
  </si>
  <si>
    <t>2064</t>
  </si>
  <si>
    <t>K/166_E_SZ_FIM</t>
  </si>
  <si>
    <t>Rám kamenná vpusť 360*90*440 Repase Pozn. provizorní zakrytí</t>
  </si>
  <si>
    <t>2065</t>
  </si>
  <si>
    <t>K/167_E_SZ_FIM</t>
  </si>
  <si>
    <t>Rám kamenná vpusť 360*90*440 Repase Pozn. provizorní zakrytí,</t>
  </si>
  <si>
    <t>2066</t>
  </si>
  <si>
    <t>K/168_E_SZ_FIM</t>
  </si>
  <si>
    <t>2067</t>
  </si>
  <si>
    <t>K/169_159IM</t>
  </si>
  <si>
    <t>Ostění kamenné dveří s rovným nadpražím 930*2200*300 Repase Pozn. dveře D/1-82</t>
  </si>
  <si>
    <t>2068</t>
  </si>
  <si>
    <t>K/170_139IM</t>
  </si>
  <si>
    <t>Ostění kamenné dveří s rovným nadpražím 1070*1970*150 Repase Pozn. dveře D/1-83</t>
  </si>
  <si>
    <t>2069</t>
  </si>
  <si>
    <t>K/171_138IM</t>
  </si>
  <si>
    <t>Ostění kamenné dveří s rovným nadpražím 940*1970*230 Repase Pozn. dveře D/1-84</t>
  </si>
  <si>
    <t>2070</t>
  </si>
  <si>
    <t>K/172_D_F_GIM</t>
  </si>
  <si>
    <t>Ostění Kamenné pilíře zděného ostění 300*2650*400 Repase</t>
  </si>
  <si>
    <t>2071</t>
  </si>
  <si>
    <t>K/173_D_F_GIM</t>
  </si>
  <si>
    <t>2072</t>
  </si>
  <si>
    <t>K/174_D_F_GIM</t>
  </si>
  <si>
    <t>Ostění Kamenné pilíře zděného ostění 500*2650*400 Repase</t>
  </si>
  <si>
    <t>2073</t>
  </si>
  <si>
    <t>K/175_138IM</t>
  </si>
  <si>
    <t>Stupeň Schody do skleníku - 4 přímé stupně 1400*202*1270 Repase Pozn. očištění, případně oprava 1 stupně</t>
  </si>
  <si>
    <t>2074</t>
  </si>
  <si>
    <t>K/176_D_SIM</t>
  </si>
  <si>
    <t>Stupeň Přímé schodiště - 12 stupňů 1930*202*3840 Repase Pozn. očištění, případně oprava 1 stupně</t>
  </si>
  <si>
    <t>2075</t>
  </si>
  <si>
    <t>K/177_D_SIM</t>
  </si>
  <si>
    <t>Stupeň Nástupní schody -3 stupně obloukové 4200*164*960 Repase Pozn. očištění</t>
  </si>
  <si>
    <t>2076</t>
  </si>
  <si>
    <t>K/178_139IM</t>
  </si>
  <si>
    <t>Stupeň Vyrovnávací schody - 3 stupně 1350*215*540 Ponechat bez zásahu</t>
  </si>
  <si>
    <t>2077</t>
  </si>
  <si>
    <t>K/179_139IM</t>
  </si>
  <si>
    <t>Ostění kamenné dveří s rovným nadpražím 1150*1970*150 Repase</t>
  </si>
  <si>
    <t>2078</t>
  </si>
  <si>
    <t>K/180_104IM</t>
  </si>
  <si>
    <t>Stupeň Smíšenočaré schodiště - 7 přímých stupňů, 14 kosých 2700*3830*3740 Repase</t>
  </si>
  <si>
    <t>2079</t>
  </si>
  <si>
    <t>K/181_PdAIM</t>
  </si>
  <si>
    <t>Nákolník Kuželový nákolník 350*500*350 Ponechat bez zásahu</t>
  </si>
  <si>
    <t>2080</t>
  </si>
  <si>
    <t>K/182_PdAIM</t>
  </si>
  <si>
    <t>Nákolník Kuželový  nákolník 350*500*350 Ponechat bez zásahu</t>
  </si>
  <si>
    <t>2081</t>
  </si>
  <si>
    <t>K/184__DVIM</t>
  </si>
  <si>
    <t>Rám Kamenný rám kanalizační mříže 700*100*700 Repase</t>
  </si>
  <si>
    <t>2082</t>
  </si>
  <si>
    <t>K/185__DVIM</t>
  </si>
  <si>
    <t>Rám kamenný poklop s kovaným madlem 600*100*600 Nový</t>
  </si>
  <si>
    <t>2083</t>
  </si>
  <si>
    <t>Rám kamenný rám poklopu 900*100*900 Nový</t>
  </si>
  <si>
    <t>2084</t>
  </si>
  <si>
    <t>K/186__DVIM</t>
  </si>
  <si>
    <t>Rám půlkruhový kamenný rám kanalizační vpusti 600*100*600 Nový</t>
  </si>
  <si>
    <t>2085</t>
  </si>
  <si>
    <t>K/201_M04_214IM</t>
  </si>
  <si>
    <t>Krb velmi zdobný mramorový krb, s osazeným zrcadlem 1420*3810*550 Ponechat bez zásahu</t>
  </si>
  <si>
    <t>2086</t>
  </si>
  <si>
    <t>K/202_terasaIM</t>
  </si>
  <si>
    <t>Balustráda kamenná se zděnými sloupky 18850*1000*520 Repase Pozn. špatný technický stav - částečná destrukce, přeložení a doplnění prvků, přespárování</t>
  </si>
  <si>
    <t>2087</t>
  </si>
  <si>
    <t>K/203_terasaIM</t>
  </si>
  <si>
    <t>Balustráda kamenná se zděnými sloupky 6430*1000*520 Repase Pozn. špatný technický stav - částečná destrukce, přeložení a doplnění prvků, přespárování</t>
  </si>
  <si>
    <t>2088</t>
  </si>
  <si>
    <t>K/204_DVIM</t>
  </si>
  <si>
    <t>Balustráda kamenná se zděnými sloupky 6460*1000*400 Repase Pozn. špatný technický stav - částečná destrukce, přeložení a doplnění prvků, přespárování</t>
  </si>
  <si>
    <t>2089</t>
  </si>
  <si>
    <t>K/205_DVIM</t>
  </si>
  <si>
    <t>Balustráda kamenná se zděnými sloupky 2330*1000*400 Repase Pozn. špatný technický stav - částečná destrukce, přeložení a doplnění prvků, přespárování</t>
  </si>
  <si>
    <t>2090</t>
  </si>
  <si>
    <t>K/206_DVIM</t>
  </si>
  <si>
    <t>Balustráda kamenná se zděnými sloupky 2480*1000*400 Repase Pozn. špatný technický stav - částečná destrukce, přeložení a doplnění prvků, přespárování</t>
  </si>
  <si>
    <t>2091</t>
  </si>
  <si>
    <t>K/207_DVIM</t>
  </si>
  <si>
    <t>Balustráda kamenná se zděnými sloupky 15250*1000*400 Repase Pozn. špatný technický stav - částečná destrukce, přeložení a doplnění prvků, přespárování</t>
  </si>
  <si>
    <t>2092</t>
  </si>
  <si>
    <t>K/208_DVIM</t>
  </si>
  <si>
    <t>Balustráda kamenná se zděnými sloupky 4880*1000*450 Repase Pozn. špatný technický stav - částečná destrukce, přeložení a doplnění prvků, přespárování</t>
  </si>
  <si>
    <t>2093</t>
  </si>
  <si>
    <t>K/209_DVIM</t>
  </si>
  <si>
    <t>Balustráda kamenná se zděnými sloupky 2577*1000*254 Repase Pozn. špatný technický stav - částečná destrukce, přeložení a doplnění prvků, přespárování</t>
  </si>
  <si>
    <t>2094</t>
  </si>
  <si>
    <t>K/210__209IM</t>
  </si>
  <si>
    <t>Stupeň Kamenný práh 450*1000*6110 Nový</t>
  </si>
  <si>
    <t>2095</t>
  </si>
  <si>
    <t>K/211_SCH_230IM</t>
  </si>
  <si>
    <t>Stupeň Kamenný práh 300*170*1500 Nový Pozn. žulový stupeň</t>
  </si>
  <si>
    <t>2096</t>
  </si>
  <si>
    <t>K/212_SCH_230IM</t>
  </si>
  <si>
    <t>Stupeň vstupní schody - 2 stupně 600*170*900 Nový Pozn. žulový stupeň</t>
  </si>
  <si>
    <t>2097</t>
  </si>
  <si>
    <t>K/213_SCH_230IM</t>
  </si>
  <si>
    <t>Rám schodiště 300*100*900 Nový Pozn. žulová deska</t>
  </si>
  <si>
    <t>2098</t>
  </si>
  <si>
    <t>K/214_SCH_230IM</t>
  </si>
  <si>
    <t>2099</t>
  </si>
  <si>
    <t>K/215_ALT_SCHIM</t>
  </si>
  <si>
    <t>Stupeň Schody do altánu - 4 stupně 2020*160*1310 Repase Pozn. očištění žulových stupňů</t>
  </si>
  <si>
    <t>2100</t>
  </si>
  <si>
    <t>K/216_ALT_SCHIM</t>
  </si>
  <si>
    <t>Rám schodiště 530*100*1050 Repase Pozn. očištění pískovcových desek a žulových soklů</t>
  </si>
  <si>
    <t>2101</t>
  </si>
  <si>
    <t>K/217_ALT_SCHIM</t>
  </si>
  <si>
    <t>2102</t>
  </si>
  <si>
    <t>K/218_204IM</t>
  </si>
  <si>
    <t>Stupeň Smíšenočaré schodiště - 9 přímých stupňů, 17 kosých 2700*3830*3740 Repase</t>
  </si>
  <si>
    <t>2103</t>
  </si>
  <si>
    <t>K/S01_PKK1_STRI</t>
  </si>
  <si>
    <t>Deska komínová hlava čtvercová, průduch 1x, jednoduše profilovaná 1270*100*1170 Repase Pozn. osazena původní měděná hlavice- viz prvek Z/S-03</t>
  </si>
  <si>
    <t>2104</t>
  </si>
  <si>
    <t>K/S02_PKK2_STRI</t>
  </si>
  <si>
    <t>Deska komínová hlava obdélníková, průduch 2x, jednoduše profilovaná, betonová deska 530*100*850 Zrušit a nahradit Pozn. nahrazeno pískovcovou deskou</t>
  </si>
  <si>
    <t>2105</t>
  </si>
  <si>
    <t>K/S03_PKK3_STRI</t>
  </si>
  <si>
    <t>2106</t>
  </si>
  <si>
    <t>K/S04_PKK3_STRI</t>
  </si>
  <si>
    <t>Deska komínová hlava obdélníková, průduch 3x, jednoduše profilovaná, betonová deska 530*100*1150 Zrušit a nahradit Pozn. nahrazeno pískovcovou deskou</t>
  </si>
  <si>
    <t>2107</t>
  </si>
  <si>
    <t>K/S05_PKK5_STRI</t>
  </si>
  <si>
    <t>2108</t>
  </si>
  <si>
    <t>K/S06_PKK6_STRI</t>
  </si>
  <si>
    <t>Deska komínová hlava čtvercová, průduch 1x, jednoduše profilovaná, betonová deska 530*100*530 Zrušit a nahradit Pozn. nahrazeno pískovcovou deskou</t>
  </si>
  <si>
    <t>2109</t>
  </si>
  <si>
    <t>K/S07_PKK07_STR</t>
  </si>
  <si>
    <t>Deska komínová hlava obdélníková, průduch 2x, jednoduše profilovaná 530*100*850 Repase</t>
  </si>
  <si>
    <t>2110</t>
  </si>
  <si>
    <t>K/S08_PKK8_STRI</t>
  </si>
  <si>
    <t>Deska komínová hlava obdélníková, průduch 2x, jednoduše profilovaná 530*100*880 Repase Pozn. zachovány původní keramické nástavce</t>
  </si>
  <si>
    <t>2111</t>
  </si>
  <si>
    <t>K/S09_PKK9_STRI</t>
  </si>
  <si>
    <t>Deska komínová hlava obdélníková, průduch 2x, jednoduše profilovaná 800*100*540 Repase Pozn. zachovány původní keramické nástavce</t>
  </si>
  <si>
    <t>2112</t>
  </si>
  <si>
    <t>K/S10_PKK10_STR</t>
  </si>
  <si>
    <t>Deska komínová hlava obdélníková, průduch 2x, jednoduše profilovaná 850*100*530 Repase</t>
  </si>
  <si>
    <t>2113</t>
  </si>
  <si>
    <t>K/S11_PKK11_STR</t>
  </si>
  <si>
    <t>Deska komínová hlava obdélníková, průduch 3x, jednoduše profilovaná 520*100*1140 Repase Pozn. zachovány původní keramické nástavce</t>
  </si>
  <si>
    <t>2114</t>
  </si>
  <si>
    <t>K/S12_PKK12_STR</t>
  </si>
  <si>
    <t>Deska komínová hlava obdélníková, průduch 3x, jednoduše profilovaná 520*100*1150 Repase Pozn. zachovány původní keramické nástavce</t>
  </si>
  <si>
    <t>2115</t>
  </si>
  <si>
    <t>K/S13_PKK13_STR</t>
  </si>
  <si>
    <t>Deska komínová hlava čtvercová průduch 1x, jednoduše profilovaná 540*100*540 Repase Pozn. zaslepen plechem</t>
  </si>
  <si>
    <t>2116</t>
  </si>
  <si>
    <t>K/S14_PKK14_STR</t>
  </si>
  <si>
    <t>Deska komínová hlava čtvercová průduch 1x, jednoduše profilovaná 520*100*540 Repase Pozn. zachován keramický nástavec</t>
  </si>
  <si>
    <t>2117</t>
  </si>
  <si>
    <t>K/S15_PKK15_STR</t>
  </si>
  <si>
    <t>Deska komínová hlava obdélníková, průduch 3x, jednoduše profilovaná 520*100*1130 Repase Pozn. zachovány 2 ze 3 keramických nástavců</t>
  </si>
  <si>
    <t>2118</t>
  </si>
  <si>
    <t>K/S16_PKK16_STR</t>
  </si>
  <si>
    <t>Deska komínová hlava obdélníková, průduch 3x, jednoduše profilovaná, zaslepeno plechem 1140*100*540 Nový Pozn. nahrazeno pískovcovou deskou</t>
  </si>
  <si>
    <t>2119</t>
  </si>
  <si>
    <t>K/S17_PKK17_STR</t>
  </si>
  <si>
    <t>Deska komínová hlava obdélníková, průduch 1x, jednoduše profilovaná 460*100*460 Repase Pozn. zaslepen plechem</t>
  </si>
  <si>
    <t>2120</t>
  </si>
  <si>
    <t>K/S18_PKK18_STR</t>
  </si>
  <si>
    <t>Deska komínová hlava čtvercová průduch 1x, jednoduše profilovaná, betonová deska 780*100*780 Zrušit a nahradit Pozn. nahrazeno pískovcovou deskou</t>
  </si>
  <si>
    <t>2121</t>
  </si>
  <si>
    <t>K/S19_PKK19_STR</t>
  </si>
  <si>
    <t>Deska komínová hlava obdélníková, průduch 3x, jednoduše profilovaná 1130*100*540 Zrušit a nahradit Pozn. nahrazeno pískovcovou deskou</t>
  </si>
  <si>
    <t>2122</t>
  </si>
  <si>
    <t>K/S20_PKK20_STR</t>
  </si>
  <si>
    <t>Deska komínová hlava obdélníková, průduch 3x, jednoduše profilovaná 1140*100*540 Repase Pozn. 2x průduch zaslepen plechem, 1x azbestocem. nástavec - o</t>
  </si>
  <si>
    <t>769OST</t>
  </si>
  <si>
    <t>Ostatní prvky</t>
  </si>
  <si>
    <t xml:space="preserve">  769OST</t>
  </si>
  <si>
    <t>2130</t>
  </si>
  <si>
    <t>597101020RAA</t>
  </si>
  <si>
    <t>Žlab odvodňovací polymerbeton, zatížení B125 kN</t>
  </si>
  <si>
    <t>včetně dodávky roštu a žlabu RONN</t>
  </si>
  <si>
    <t>10   X1/06 odvodnění skleníku</t>
  </si>
  <si>
    <t>2123</t>
  </si>
  <si>
    <t>X/101_SZP_D_U13</t>
  </si>
  <si>
    <t>Sochařské dílo chrlič - sádrový relief, odlitek původnícho chrliče 480*480*150 Restaurování</t>
  </si>
  <si>
    <t>2124</t>
  </si>
  <si>
    <t>X/102_SZP_D_U13</t>
  </si>
  <si>
    <t>Umělecké prvky kamenicky opracovaná nádrž 1200*480*400 Restaurování</t>
  </si>
  <si>
    <t>2125</t>
  </si>
  <si>
    <t>X/103_D_IM</t>
  </si>
  <si>
    <t>Rám betonový rám kanalizační šachty 900*100*900 Zrušit a nahradit Pozn. nahradit kamenným prvkem</t>
  </si>
  <si>
    <t>2126</t>
  </si>
  <si>
    <t>X/104_D_IM</t>
  </si>
  <si>
    <t>Poklop betonový poklop s kovaným madlem 600*700*600 Zrušit a nahradit Pozn. nahradit kamenným prvkem</t>
  </si>
  <si>
    <t>2127</t>
  </si>
  <si>
    <t>X/105_D_IM</t>
  </si>
  <si>
    <t>Poklop kruhový betonový poklop 700*100*700 Zrušit a nahradit Pozn. nahradit kamenným prvkem</t>
  </si>
  <si>
    <t>2128</t>
  </si>
  <si>
    <t>X/106_D_IM</t>
  </si>
  <si>
    <t>Rám půlkruhový betonový rám kanalizační  mříže 600*100*600 Zrušit a nahradit Pozn. nahradit kamenným prvkem</t>
  </si>
  <si>
    <t>2129</t>
  </si>
  <si>
    <t>X/107_N_IM</t>
  </si>
  <si>
    <t>Výplň arkády 2035*3900*550 ocelová s dvojsklem</t>
  </si>
  <si>
    <t>2131</t>
  </si>
  <si>
    <t>X/108_N_IM</t>
  </si>
  <si>
    <t>Výplň arkády 2100*3900*550 ocelová s dvojsklem</t>
  </si>
  <si>
    <t>2132</t>
  </si>
  <si>
    <t>X/109_N_IM</t>
  </si>
  <si>
    <t>2133</t>
  </si>
  <si>
    <t>X/201_SZP_D_U01</t>
  </si>
  <si>
    <t>Sochařské dílo  bronzová figurální plastika na kamenném podstavci 600*1500*450 Restaurování</t>
  </si>
  <si>
    <t>2134</t>
  </si>
  <si>
    <t>X/202_JZP_D_U02</t>
  </si>
  <si>
    <t>Umělecké prvky sluneční hodiny - patrně přemalba původních 2000*940*0 Restaurování Pozn. rest. průzkum, obnovit původní malbu</t>
  </si>
  <si>
    <t>2135</t>
  </si>
  <si>
    <t>X/203_43102_U03</t>
  </si>
  <si>
    <t>Světlík + vitráž vitráž- zasklení světlíku 2180*50*3520 Restaurování Pozn. konstrukce světlíku - viz prvek č.X/S-01, výška odhad</t>
  </si>
  <si>
    <t>2136</t>
  </si>
  <si>
    <t>X/204_44593_U04</t>
  </si>
  <si>
    <t>Světlík + vitráž nepůvodní geometricky členěná vitráž z mléčného skla 2710*50*2940 Repase Pozn. konstrukce světlíku - viz prvek č.X/2-05, výška odhad</t>
  </si>
  <si>
    <t>2137</t>
  </si>
  <si>
    <t>X/205_45689_U05</t>
  </si>
  <si>
    <t>Světlík + vitráž nepůvodní geometricky členěná vitráž z mléčného skla 2460*50*3369 Repase Pozn. konstrukce světlíku - viz prvek č.X/S-02, výška odhad</t>
  </si>
  <si>
    <t>2138</t>
  </si>
  <si>
    <t>X/206_42036_U06</t>
  </si>
  <si>
    <t>Světlík + vitráž geometricky členěná původní vitráž z barevných a průsvitných skel 1150*50*2000 Restaurování Pozn. konstrukce světlíku - viz prvek č.X</t>
  </si>
  <si>
    <t>2139</t>
  </si>
  <si>
    <t>X/207_238a_U07I</t>
  </si>
  <si>
    <t>2140</t>
  </si>
  <si>
    <t>X/208_T_IM</t>
  </si>
  <si>
    <t>Deska z dusaného cementu 1400*100*800 Odstranění bez náhrady</t>
  </si>
  <si>
    <t>2141</t>
  </si>
  <si>
    <t>X/209_T_IM</t>
  </si>
  <si>
    <t>2142</t>
  </si>
  <si>
    <t>X/210_T_IM</t>
  </si>
  <si>
    <t>2143</t>
  </si>
  <si>
    <t>X/211_T_IM</t>
  </si>
  <si>
    <t>2144</t>
  </si>
  <si>
    <t>X/212_T_IM</t>
  </si>
  <si>
    <t>2145</t>
  </si>
  <si>
    <t>X/213_127_s_IM</t>
  </si>
  <si>
    <t>Světlík + vitráž novodobý světlík, krytý plechem 3750*600*1600 Odstranění bez náhrady</t>
  </si>
  <si>
    <t>2146</t>
  </si>
  <si>
    <t>X/S01_43102_U03</t>
  </si>
  <si>
    <t>Světlík + vitráž ocelová zasklená konstrukce světlíku+ dřevěný tubus 2180*9280*3520 Repase Pozn. dolní zasklení vitráží - viz prvek č.X/2-03</t>
  </si>
  <si>
    <t>2147</t>
  </si>
  <si>
    <t>X/S02_44593_U04</t>
  </si>
  <si>
    <t>Světlík + vitráž ocelová zasklená konstrukce světlíku+ dřevěný tubus 2700*8950*2200 Nový Pozn. obnova původního světlíku, dolní zasklení viz prvek č.</t>
  </si>
  <si>
    <t>2148</t>
  </si>
  <si>
    <t>X/S03_45689_U05</t>
  </si>
  <si>
    <t>Světlík + vitráž druhotné zasklení střešním oknem 1440*9280*2330 Nový Pozn. obnova původního světlíku, dolní zasklení viz prvek č. X/2-05</t>
  </si>
  <si>
    <t>2149</t>
  </si>
  <si>
    <t>X/S04_42036_U06</t>
  </si>
  <si>
    <t>Světlík + vitráž druhotné zasklení střešním oknem 1430*6280*2330 Nový Pozn. obnova původního světlíku, dolní zasklení viz prvek č. X/2-06</t>
  </si>
  <si>
    <t>2150</t>
  </si>
  <si>
    <t>X/S05_238a_U07I</t>
  </si>
  <si>
    <t>Světlík + vitráž druhotné zasklení střešním oknem 1440*6280*2330 Nový Pozn. obnova původního světlíku, dolní zasklení viz prvek č. X/2-07</t>
  </si>
  <si>
    <t>2151</t>
  </si>
  <si>
    <t>X/S06_STR_U14IM</t>
  </si>
  <si>
    <t>Světlík + vitráž světlík s ocelovou konstrukcí, valbový tvar 5400*2000*3900 Repase Pozn. osvětlení kavárny</t>
  </si>
  <si>
    <t>2152</t>
  </si>
  <si>
    <t>X/S07_STR_IM</t>
  </si>
  <si>
    <t>Sochařské dílo figurální plastika 600*2000*600 Restaurování Pozn. nepasportizováno - vyhodnotit stav a upřesnit zásah</t>
  </si>
  <si>
    <t>2153</t>
  </si>
  <si>
    <t>X/S08_STR_IM</t>
  </si>
  <si>
    <t>2154</t>
  </si>
  <si>
    <t>X/S09_STR_IM</t>
  </si>
  <si>
    <t>Hlavice - keramický komínový nástavec 200*600*200 Zrušit a nahradit</t>
  </si>
  <si>
    <t>2155</t>
  </si>
  <si>
    <t>X/S10_STR_IM</t>
  </si>
  <si>
    <t>2156</t>
  </si>
  <si>
    <t>X/S11_STR_IM</t>
  </si>
  <si>
    <t>2157</t>
  </si>
  <si>
    <t>X/S12_STR_IM</t>
  </si>
  <si>
    <t>2158</t>
  </si>
  <si>
    <t>X/S13_STR_IM</t>
  </si>
  <si>
    <t>2159</t>
  </si>
  <si>
    <t>X/S14_STR_IM</t>
  </si>
  <si>
    <t>2160</t>
  </si>
  <si>
    <t>X/S15_STR_IM</t>
  </si>
  <si>
    <t>2161</t>
  </si>
  <si>
    <t>X/S16_STR_IM</t>
  </si>
  <si>
    <t>2162</t>
  </si>
  <si>
    <t>X/S17_STR_IM</t>
  </si>
  <si>
    <t>2163</t>
  </si>
  <si>
    <t>X/S18_STR_IM</t>
  </si>
  <si>
    <t>2164</t>
  </si>
  <si>
    <t>X/S19_STR_IM</t>
  </si>
  <si>
    <t>2165</t>
  </si>
  <si>
    <t>2166</t>
  </si>
  <si>
    <t>X/S20_STR_IM</t>
  </si>
  <si>
    <t>2167</t>
  </si>
  <si>
    <t>X/S21_STR_IM</t>
  </si>
  <si>
    <t>2168</t>
  </si>
  <si>
    <t>X/S22_STR_IM</t>
  </si>
  <si>
    <t>2169</t>
  </si>
  <si>
    <t>X/S23_STR_IM</t>
  </si>
  <si>
    <t>2170</t>
  </si>
  <si>
    <t>X/S24_STR_IM</t>
  </si>
  <si>
    <t>2171</t>
  </si>
  <si>
    <t>X/S25_STR_IM</t>
  </si>
  <si>
    <t>2172</t>
  </si>
  <si>
    <t>X/S26_STR_IM</t>
  </si>
  <si>
    <t>2173</t>
  </si>
  <si>
    <t>X/S27_STR_IM</t>
  </si>
  <si>
    <t>2174</t>
  </si>
  <si>
    <t>X/S28_STR_IM</t>
  </si>
  <si>
    <t>2175</t>
  </si>
  <si>
    <t>X/S30_STR_IM</t>
  </si>
  <si>
    <t>2176</t>
  </si>
  <si>
    <t>X/S31_STR_IM</t>
  </si>
  <si>
    <t>2177</t>
  </si>
  <si>
    <t>X/S32_STR_IM</t>
  </si>
  <si>
    <t>2178</t>
  </si>
  <si>
    <t>X/S33_STR_IM</t>
  </si>
  <si>
    <t>2179</t>
  </si>
  <si>
    <t>X/S34_STR_IM</t>
  </si>
  <si>
    <t>2180</t>
  </si>
  <si>
    <t>X/S35_STR_IM</t>
  </si>
  <si>
    <t>2181</t>
  </si>
  <si>
    <t>X/S36_STR_IM</t>
  </si>
  <si>
    <t>2182</t>
  </si>
  <si>
    <t>X/S37_STR_IM</t>
  </si>
  <si>
    <t>2183</t>
  </si>
  <si>
    <t>X/S38_STR_IM</t>
  </si>
  <si>
    <t>2184</t>
  </si>
  <si>
    <t>X/S39_STR_IM</t>
  </si>
  <si>
    <t>2185</t>
  </si>
  <si>
    <t>X/S40_STR_IM</t>
  </si>
  <si>
    <t>2186</t>
  </si>
  <si>
    <t>X/S42_STR_IM</t>
  </si>
  <si>
    <t>2187</t>
  </si>
  <si>
    <t>X/S43_STR_IM</t>
  </si>
  <si>
    <t>2188</t>
  </si>
  <si>
    <t>X/S44_STR_IM</t>
  </si>
  <si>
    <t>2189</t>
  </si>
  <si>
    <t>X/S45_STR_IM</t>
  </si>
  <si>
    <t>2190</t>
  </si>
  <si>
    <t>X/S46_STR_IM</t>
  </si>
  <si>
    <t>2191</t>
  </si>
  <si>
    <t>X/S47_STR_IM</t>
  </si>
  <si>
    <t>2192</t>
  </si>
  <si>
    <t>X/S49_STR_IM</t>
  </si>
  <si>
    <t>2193</t>
  </si>
  <si>
    <t>X/S50_STR_IM</t>
  </si>
  <si>
    <t>2194</t>
  </si>
  <si>
    <t>2195</t>
  </si>
  <si>
    <t>X/S51_STR_IM</t>
  </si>
  <si>
    <t>2198</t>
  </si>
  <si>
    <t>44984124</t>
  </si>
  <si>
    <t>Přístroj hasicí práškový NEURUPPIN PG 6 PDC</t>
  </si>
  <si>
    <t>Práškový hasící přístroj NEURUPPIN  určení: hašení požárů tř. ABC a hašení požárů pod napětím do 1000 V ze vzdálenosti min. 1m hasící látka:  NEUTREX ABC 70 výtlačný prostředek: dusík (N)  obj.č. 449 324 1046 účinný dostřik: 5 až 6 m hasební účinek dle EN3: 21A183BC hmotnost nápně: 6 kg hmotnost přístroje: 9,5 kg rozměry: výška/pr. nádoby  540/150 mm</t>
  </si>
  <si>
    <t>2197</t>
  </si>
  <si>
    <t>44984142</t>
  </si>
  <si>
    <t>Přístroj hasicí sněhový S5Kte</t>
  </si>
  <si>
    <t>Pěnový hasící přístroj S5Kte  popis: hasící přístroj tvoří tlaková bezešvá ocelová láhev naplněná oxidem uhličitým a plynotěsně uzavřená pákovým ventilem. na pákovém ventilu je z vnější strany našroubována proudnice.  určení: hašení požárů tř. BC provozní schopnost: od -30° do + 60°C hasící látka: vodní roztok s mrazuvzdornou přísadou výtlačný prostředek: oxid uhličitý  obj.č. 449 324 1011 minimální dostřik: 1,5 m minimální doba činnosti: 30 s hmotnost nápně: 5 kg hmotnost přístroje: 16 kg rozměry: výška/pr. nádoby  600/140 mm</t>
  </si>
  <si>
    <t>2196</t>
  </si>
  <si>
    <t>953941312R00</t>
  </si>
  <si>
    <t>Osazení hasicího přístroje na stěnu</t>
  </si>
  <si>
    <t>Položka neobsahue dodávku držáku hasicího přístroje (držák je součástí hasicího přístroje).</t>
  </si>
  <si>
    <t>2199</t>
  </si>
  <si>
    <t>953945121LU2</t>
  </si>
  <si>
    <t>Pás proti ptákům hrotový, šroubováním, z lešení</t>
  </si>
  <si>
    <t>šířka do 300 mm, výška 135 mm, 125 ks hrotů</t>
  </si>
  <si>
    <t>(43+35+9,5+21+16,5+19+9+5+6,5+29)*0   hrubý obvod střechy SO-01 A ZRUŠENO NEOCEŇOVAT 
((9,9+7,8)*2+12,0)*0   hrubý obvod střechy SO-01 B ZRUŠENO NEOCEŇOVAT 
(5,6+2+7,6+7+1,6+3,3+7,8+2,9+11,34+5,17+2)*0   hrubý obvod střechy SO-01 C + krytý vjezd ZRUŠENO NEOCEŇOVAT 
((6,4+4,4)*2)*0   hrubý obvod střechy SO-01 D ZRUŠENO NEOCEŇOVAT</t>
  </si>
  <si>
    <t>Položka obsahuje dodávku a montáž ochranného hrotového pásu šroubováním (beton, cihly,dřevo). Jedná se o hrotový systém H127 do š. 300 mm, výška nerezového hrotu 135 mm, 125 ks hrotů/m. Pro ochranu rovných ploch, parapetů, atiky, širokých říms atd.</t>
  </si>
  <si>
    <t>9OST</t>
  </si>
  <si>
    <t>Ostatní konstrukce a práce</t>
  </si>
  <si>
    <t xml:space="preserve">  9OST</t>
  </si>
  <si>
    <t>2202</t>
  </si>
  <si>
    <t>952901110R00</t>
  </si>
  <si>
    <t>Čištění mytím vnějších ploch oken a dveří</t>
  </si>
  <si>
    <t>Plocha oken 
;O/0-01 Okno jednoduché dovnitř otevíravé, místnost č. 0.12 ;(1,21*1,2)    
;O/0-02 Okno jednoduché dovnitř otevíravé, místnost č. 0.11 ;(0,89*1,2)    
;O/0-03 Okno jednoduché dovnitř otevíravé, místnost č. 0.04 ;(0,81*1,2)    
;O/1-01 Okno špaletové dovnitř otvíravé, místnost č. 1.13 ;(1,08*1,05)    
;O/1-02 Okno špaletové dovnitř otevíravé, místnost č. 1.13 ;(1,08*1,95)    
;O/1-03 Okno špaletové dovnitř otevíravé, místnost č. 1.14 ;(1,08*1,95)    
;O/1-04 Okno špaletové dovnitř otevíravé, místnost č. 1.14 ;(1,08*1,95)    
;O/1-05 Okno špaletové dovnitř otevíravé, místnost č. 1.14 ;(1,08*1,95)    
;O/1-06 Okno špaletové dovnitř otevíravé, místnost č. 1.14 ;(1,08*1,95)    
;O/1-07 Okno špaletové dovnitř otevíravé, místnost č. 1.16 ;(1,08*1,95)    
;O/1-08 Okno špaletové dovnitř otevíravé, místnost č. 1.16 ;(1,08*1,95)    
;O/1-09 Okno špaletové dovnitř otevíravé, místnost č. 1.16 ;(1,08*1,95)    
;O/1-10 Okno jednoduché dovnitř otevíravé, místnost č. 1.19 ;(1,08*1,95)    
;O/1-11 Okno jednoduché dovnitř otevíravé, místnost č. 1.21 ;(1,081,95)    
;O/1-12 Okno jednoduché sklopné, místnost č. 1.30 ;(0,95*1,05)    
;O/1-13 Okno jednoduché sklopné, místnost č. 1.30 ;(0,95*1,05)    
;O/1-14 Okno jednoduché sklopné, místnost č. 1.31 ;(0,95*1,05)    
;O/1-15 Okno jednoduché sklopné, místnost č. 1.31 ;(0,95*1,05)    
;O/1-16 Okno jednoduché sklopné, místnost č. 1.31 ;(0,95*1,05)    
;O/1-17 Okno jednoduché sklopné, místnost č. 1.31 ;(0,95*1,05)    
;O/1-18 Okno jednoduché sklopné, místnost č. 1.31 ;(0,95*1,05)    
;O/1-19 Okno jednoduché sklopné, místnost č. 1.31 ;(0,95*1,05)    
;O/1-20 Okno dvojité s půlkruhovým nadpražím, ven a dovnitř otev., místnost č. 1.31 ;(0,85*2,2)    
;O/1-21 Okno dvojité s půlkruhovým nadpražím, ven a dovnitř otev., místnost č. 1.31 ;(0,85*2,2)    
;O/1-22 Okno dvojité s půlkruhovým nadpražím, ven a dovnitř otev., místnost č. 1.31 ;(1,3*2,05)    
;O/1-23 Okno špaletové dovnitř otevíravé, omítané ostění, místnost č. 1.57 ;(1*1,9)    
;O/1-24 Okno špaletové dovnitř otevíravé, omítané ostění, místnost č. 1.29 ;(0,85*1)    
;O/1-25 Okno špaletové dovnitř otevíravé, omítané ostění, místnost č. 1.29 ;(0,85*1,4)    
;O/1-26 Okno špaletové dovnitř otevíravé, místnost č. 1.26 ;(0,85*1)    
;O/1-27 Okno špaletové dovnitř otevíravé, místnost č. 1.24 ;(0,85*1,4)    
;O/1-28 Okno špaletové dovnitř otevíravé, místnost č. 1.24 ;(0,85*1,4)    
;O/1-29 Okno špaletové dovnitř otevíravé, místnost č. 1.30 ;(0,85*1,4)    
;O/1-30 Okno špaletové dovnitř otevíravé, místnost č. 1.30 ;(0,85*1,4)    
;O/1-31 Okno špaletové dovnitř otevíravé, místnost č. 1.22 ;(0,85*1,4)    
;O/1-32 Okno špaletové dovnitř otevíravé, místnost č. 1.22 ;(0,85*1,4)    
;O/1-33 Okno špaletové dovnitř otevíravé, místnost č. 1.17 ;(0,85*1,4)    
;O/1-34 Okno špaletové dovnitř otevíravé, místnost č. 1.12 ;(0,85*1,4)    
;O/1-35 Okno špaletové dovnitř otevíravé, místnost č. 1.05 ;(0,6*1)    
;O/1-36 Okno špaletové dovnitř otevíravé, místnost č. 1.47 ;(0,6*1)    
;O/1-37 Okno špaletové dovnitř otevíravé, místnost č. 1.04 ;(0,85*1,4)    
;O/1-38 Okno špaletové dovnitř otevíravé, místnost č. 1.11 ;(0,85*1,4)    
;O/1-39 Okno špaletové dovnitř otevíravé, místnost č. 1.11 ;(0,85*1,4)    
;O/1-40 Okno špaletové dovnitř otevíravé, místnost č. 1.02 ;(0,85*1,4)    
;O/1-41 Okno špaletové dovnitř otevíravé, místnost č. 1.10 ;(0,85*1,4)    
;O/1-42 Okno špaletové dovnitř otevíravé, místnost č. 1.10 ;(0,85*1,4)    
;O/1-43 Okno špaletové dovnitř otevíravé, místnost č. 1.09 ;(0,85*1,95)    
;O/1-44 Okno špaletové dovnitř otevíravé, místnost č. 1.07 ;(1,08*2,1)    
;O/1-45 Okno špaletové dovnitř otevíravé, místnost č. 1.07 ;(1,08*2,1)    
;O/1-46 Okno špaletové dovnitř otevíravé, místnost č. 1.07 ;(1,08*2,1)    
;O/1-47 Okno špaletové dovnitř otevíravé, místnost č. 1.07 ;(1,08*2,1)    
;O/1-48 Okno špaletové dovnitř otevíravé, místnost č. 1.07 ;(1,08*2,1)    
;O/1-49 Okno špaletové dovnitř otevíravé, místnost č. 1.07 ;(1,08*2,1)    
;O/1-50 Okno špaletové dovnitř otevíravé, místnost č. 1.06 ;(1,08*1,95)    
;O/1-51 Okno špaletové dovnitř otevíravé, místnost č. 1.06 ;(1,08*1,95)    
;O/1-52 Okno jednoduché, místnost č. - ;(1,08*1,95)    
;O/1-53 Okno špaletové dovnitř otevíravé, místnost č. 1.32 ;(0,5*1,96)    
;O/1-54 Okno špaletové dovnitř otevíravé, místnost č. 1.032 ;(0,5*1,96)    
;O/1-55 Okno špaletové dovnitř otevíravé, místnost č. 1.32 ;(0,5*1,96)    
;O/1-56 Okno špaletové dovnitř otevíravé, místnost č. 1.32 ;(0,5*1,96)    
;O/1-57 Okno špaletové dovnitř otevíravé, místnost č. 1.32 ;(1,01*1,96)    
;O/1-58 Okno špaletové dovnitř otevíravé, místnost č. 1.32 ;(1,01*1,96)    
;O/1-59 Okno špaletové dovnitř otevíravé, místnost č. 1.32 ;(1,01*1,96)    
;O/1-60 Okno jednoduché dovnitř otevíravé, místnost č. 1.35 ;(0,4*1,96)    
;O/1-61 Okno špaletové dovnitř otevíravé, místnost č. 1.03 ;(0,85*1,95)    
;O/1-62 Okno jednoduché vyjímatelné kulaté, místnost č. exterier - vnitřní dvůr ;(0,9*0,9)    
;O/1-64 Okno jednoduché vyjímatelné kulaté, místnost č. 1.53 ;(0,9*0,9)    
;O/2-01 Okno špaletové dovnitř otevíravé, místnost č. 2.15 ;(1,08*2,2)    
;O/2-02 Okno špaletové dovnitř otevíravé, místnost č. 2.15 ;(1,08*2,2)    
;O/2-03 Okno špaletové dovnitř otevíravé, místnost č. 2.16 ;(1,08*2,2)    
;O/2-04 Okno špaletové dovnitř otevíravé, místnost č. 2.16 ;(1,08*2,2)    
;O/2-05 Okno špaletové dovnitř otevíravé, místnost č. 2.16 ;(1,08*2,2)    
;O/2-06 Okno špaletové dovnitř otevíravé, místnost č. 2.17 ;(1,08*2,2)    
;O/2-07 Okno špaletové dovnitř otevíravé, místnost č. 2.17 ;(1,08*2,2)    
;O/2-08 Okno špaletové dovnitř otevíravé, místnost č. 2.18 ;(1,08*2,2)    
;O/2-09 Okno špaletové dovnitř otevíravé, místnost č. 2.23 ;(1,08*2,2)    
;O/2-10 Okno špaletové dovnitř otevíravé, místnost č. 2.23 ;(1,08*2,2)    
;O/2-11 Okno špaletové dovnitř otevíravé, místnost č. 2.17 ;(1,07*2,08)    
;O/2-12 Okno špaletové dovnitř otevíravé, místnost č. 2.17 ;(1,07*2,08)    
;O/2-13 Okno špaletové dovnitř otevíravé, místnost č. 2.28 ;(1,08*2,2)    
;O/2-14 Okno špaletové dovnitř otevíravé, místnost č. 2.28 ;(1,08*2,2)    
;O/2-15 Okno špaletové dovnitř otevíravé, místnost č. 2.27 ;(1,08*2,2)    
;O/2-16 Okno špaletové dovnitř otevíravé, místnost č. 2.27 ;(1,08*2,2)    
;O/2-17 Okno špaletové dovnitř otevíravé, místnost č. 2.26 ;(1,08*2,2)    
;O/2-18 Okno špaletové dovnitř otevíravé, místnost č. 2.26 ;(1,08*2,2)    
;O/2-19 Okno špaletové ven a dovnitř otevíravé, místnost č. 2.24 ;(1,65*2,2)    
;O/2-20 Okno špaletové dovnitř otevíravé, místnost č. 2.19 ;(1,1*2,15)    
;O/2-21 Okno špaletové dovnitř otevíravé, místnost č. 2.20 ;(1,08*2,15)    
;O/2-22 Okno špaletové dovnitř otevíravé, místnost č. 2.05 ;(0,85*2,15)    
;O/2-23 Okno špaletové dovnitř otevíravé, místnost č. 2.21 ;(0,85*2,15)    
;O/2-24 Okno špaletové dovnitř otevíravé, místnost č. 2.04 ;(1,2*2,15)    
;O/2-25 Okno špaletové ven a dovnitř otevíravé, místnost č. 2.4 ;(1,7*2,2)    
;O/2-26 Okno špaletové ven a dovnitř otevíravé, místnost č. 2.34 ;(1,08*2,2)    
;O/2-27 Okno špaletové ven a dovnitř otevíravé, místnost č. 2.34 ;(1,08*2,2)    
;O/2-28 Okno špaletové ven a dovnitř otevíravé, místnost č. 2.08 ;(1,08*2,2)    
;O/2-29 Okno špaletové ven a dovnitř otevíravé, místnost č. 2.08 ;(1,08*2,2)    
;O/2-30 Okno špaletové dovnitř otevíravé, místnost č. 2.09 ;(1,4*2,3)    
;O/2-31 Okno špaletové dovnitř otevíravé, místnost č. 2.09 ;(1,4*2,3)    
;O/2-32 Okno špaletové dovnitř otevíravé, místnost č. 2.10 ;(1,08*2,2)    
;O/2-33 Okno špaletové ven a dovnitř otevíravé, místnost č. 2.11 ;(1,4*2,2)    
;O/2-34 Okno špaletové dovnitř otevíravé, místnost č. 2.12 ;(1,08*2,2)    
;O/2-35 Okno špaletové dovnitř otevíravé, místnost č. 2.12 ;(1,08*2,2)    
;O/2-36 Okno špaletové dovnitř otevíravé, místnost č. 2.12 ;(1,08*2,2)    
;O/2-37 Okno špaletové dovnitř otevíravé, místnost č. 2.13 ;(1,08*2,2)    
;O/2-38 Okno špaletové dovnitř otevíravé, místnost č. 2.13 ;(1,08*2,2)    
;O/2-39 Okno špaletové dovnitř otevíravé, místnost č. 2.33 ;(1,08*2,2)    
;O/2-40 Okno špaletové dovnitř otevíravé, místnost č. 2.14 ;(1,5*2,2)    
;O/2-41 Okno špaletové ven a dovnitř otevíravé, místnost č. 2.14 ;(1,08*2,2)    
;O/2-42 Okno špaletové ven a dovnitř otevíravé, místnost č. 2.14 ;(1,08*2,2)    
;O/2-43 Okno špaletové ven a dovnitř otevíravé, místnost č. 2.14 ;(1,08*2,2)    
;O/2-44 Okno špaletové dovnitř otevíravé, místnost č. 2.37 ;(0,56*2,08)    
;O/2-45 Okno jednoduché, místnost č. 2.31 ;(0,76*1,5)    
;O/2-46 Okno jednoduché, místnost č. 2.31 ;(0,9*1,5)    
;O/2-47 Okno jednoduché, místnost č. 2.31 ;(0,76*1,5)    
;O/2-48 Okno jednoduché s půlkruhovým nadpražím, místnost č. 2.31 ;(0,63*1,5)    
;O/2-49 Okno jednoduché s půlkruhovým nadpražím, místnost č. 2.31 ;(0,63*1,5)    
;O/2-50 Okno jednoduché, dovnitř otvíravé, místnost č. Altán ;(0,7*1,245)    
;O/2-51 Okno jednoduché, dovnitř otvíravé, místnost č. Altán ;(0,7*1,245)    
;O/2-52 Okno jednoduché půlkruhové, místnost č. Altán ;(1,5*0,92)    
;O/2-53 vitrážové okno otevíravé s obloukovým nadpražím, místnost č.  ;(1,4*3,53)    
;O/2-54 vitrážové okno otevíravé s obloukovým nadpražím, místnost č.  ;(1,4*3,53)    
;O/2-55 Jednoduché okno, zasklené čirým sklem, místnost č. 2.34 ;(0,8*1,22)    
;O/3-01 Okno jednoduché jednokřídlé dovnitř otevíravé, místnost č. 3.28 ;(0,4*0,67)    
;O/3-02 Okno jednoduché jednokřídlé dovnitř otevíravé, místnost č. 3.18 ;(0,4*0,67)    
;O/3-03 Okno jednoduché jednokřídlé dovnitř otevíravé, místnost č. 3.19 ;(0,4*0,67)    
;O/3-04 Okno jednoduché jednokřídlé dovnitř otevíravé, místnost č. 3.19 ;(0,4*0,67)    
;O/3-05 Okno jednoduché jednokřídlé dovnitř otevíravé, místnost č. 3.20 ;(0,4*0,67)    
;O/3-06 Okno špaletové ven a dovnitř otevíravé, místnost č. 3.28 ;(0,75*1,2)    
;O/3-07 Okno špaletové dovnitř otevíravé, místnost č. 3.28 ;(0,75*1,2)    
;O/3-08 Okno špaletové dovnitř otevíravé, místnost č. 3.27 ;(0,75*1,2)    
;O/3-09 Okno špaletové dovnitř otevíravé, místnost č. 3.27 ;(0,75*1,2)    
;O/3-10 Okno špaletové dovnitř otevíravé, místnost č. 3.28 ;(0,75*1,2)    
;O/3-11 Okno špaletové dovnitř otevíravé, místnost č. 3.28 ;(0,75*1,2)    
;O/3-12 Okno špaletové dovnitř otevíravé, místnost č. 3.25 ;(0,75*1,2)    
;O/3-13 Okno špaletové dovnitř otevíravé, místnost č. 3.24 ;(0,75*1,2)    
;O/3-14 Okno špaletové dovnitř otevíravé, místnost č. 3.07 ;(0,75*1,2)    
;O/3-15 Okno špaletové dovnitř otevíravé, místnost č. 3.15 ;(0,75*1,2)    
;O/3-16 Okno špaletové dovnitř otevíravé, místnost č. 3.04 ;(0,75*1,2)    
;O/3-17 Okno špaletové dovnitř otevíravé, místnost č. 3.14 ;(0,75*1,2)    
;O/3-18 Okno špaletové dovnitř otevíravé, místnost č. 3.13 ;(0,75*1,2)    
;O/3-19 Okno špaletové dovnitř otevíravé, místnost č. 3.03 ;(0,75*1,2)    
;O/3-20 Okno špaletové dovnitř otevíravé, místnost č. 3.31 ;(0,75*1,2)    
;O/3-21 Okno špaletové dovnitř otevíravé, místnost č. 3.30 ;(0,75*1,2)    
;O/3-22 Okno špaletové dovnitř otevíravé, místnost č. 3.30 ;(0,75*1,2)    
;O/3-23 Okno špaletové dovnitř otevíravé, místnost č. 3.07 ;(0,75*1,2)    
;O/3-24 Okno špaletové dovnitř otevíravé, místnost č. 3.07 ;(0,75*1,2)    
;O/3-25 vitrážové okno s otevíravým křídlem, místnost č. 2.09 ;(1,9*1,35)    
;O/3-26 vitrážové okno s otevíravým křídlem, místnost č. 2.09 ;(1,9*1,35)    
;O/3-27 vitrážové okno s otevíravým křídlem, místnost č. 2.09 ;(1,7*1,35)    
;O/3-28 vitrážové okno s otevíravým křídlem, místnost č. 2.09 ;(1,8*1,2)    
;O/3-29 vitrážové okno s otevíravým křídlem, místnost č. 2.09 ;(1,7*1,35)    
;O/3-30 jednoduché jednokřídlé okno, místnost č. 3.34 ;(0,6*1,2)    
;O/3-31 dřevěné okno pevné, s otevíravým dílem, místnost č. 3.34 ;(3,05*2,5)    
;O/3-32 jednoduché jednokřídlé okno, místnost č. 3.35 ;(0,6*1,2)    
;O/3-33 jednoduché jednokřídlé okno, místnost č. 3.37 ;(0,6*1,2)    
;O/3-34 jednoduché jednokřídlé okno, místnost č. 3.34 ;(0,6*1,2)    
;O/3-35 dřevěné okno pevné, zasklení mléčným tvrzeným sklem, místnost č. 3.34 ;(3,05*2,5)    
;O/3-36 dřevěné okno pevné, zasklení mléčným sklem, místnost č. 3.34 ;(3,05*1)    
;O/3-37 Okno špaletové dovnitř otevíravé, místnost č. 3.38 ;(0,5*1,2)    
;O/3-38 střešní okna s rámem a obložkou, místnost č. 3.09 ;(0,6*0,45)    
;O/3-39 střešní okna s rámem a obložkou, místnost č. 3.10 ;(0,6*0,45)    
;O/3-40 střešní okna s rámem a obložkou, místnost č. 3.10 ;(0,6*0,45)    
;O/3-41 střešní okna s rámem a obložkou, místnost č. 3.10 ;(0,6*0,45)    
;O/3-42 střešní okna s rámem a obložkou, místnost č. 3.10 ;(0,6*0,45)    
;O/3-43 Jednoduché tvrzené okno, zasklené čirým sklem, místnost č. 3.07 ;(1,7*2,5)    
;O/3-44 Jednoduché tvrzené okno, zasklené čirým sklem, místnost č. 3.07 ;(1,7*2,5)    
;O/3-45 Jednoduché tvrzené okno, zasklené čirým sklem, místnost č. 3.07 ;(1,69*2,5)    
;O/3-46 Okno špaletové dovnitř otevíravé, místnost č. 3.09b ;(0,32*0,31)    
;O/3-47 Jednoduché okno, zasklené čirým sklem, místnost č. 3.30 ;(0,8*1,22)    
;O/3-48 Jednoduché tvrzené okno, zasklené čirým sklem, místnost č. 3.35 ;(1,9*2,25)    
;O/3-49 Jednoduché okno neotvíravé, místnost č. 3.07 ;(0,9*0,65)    
;O/3-50 Okno jednoduché vyjímatelné, místnost č. 2.09 ;(1,9*1,35)    
;O/3-51 Okno jednoduché vyjímatelné, místnost č. 2.09 ;(1,9*1,35)    
;O/3-52 Okno jednoduché vyjímatelné, místnost č. 2.09 ;(1,7*1,35)    
;O/3-53 Okno jednoduché vyjímatelné, místnost č. 2.09 ;(1,7*1,35)    
;O/4-01 střešní okna s rámem a obložkou, místnost č. půda ;(0,6*0,6)    
;O/4-02 střešní okna s rámem a obložkou, místnost č. půda ;(0,6*0,6)    
;O/4-03 střešní okna s rámem a obložkou, místnost č. půda ;(0,6*0,06)    
;O/4-04 střešní okna s rámem a obložkou, místnost č. půda ;(0,6*0,6)    
;O/4-05 střešní okna s rámem a obložkou, místnost č. půda ;(0,6*0,6)    
;O/4-06 jednoduché okno členěné, v dřevěné příčce, místnost č. půda ;(0,6*1)    
;O/4-07 jednoduché okno členěné, v dřevěné příčce, místnost č. půda ;(0,6*1)    
   Plocha dveří EXT 
;m. č. 1.51 D/1-01 Dvoukřídlé vnější s nadsvětlíkem, v=750 mm;3,055    
;m. č. 1.43 D/1-02 Dvoukřídlé vnější s nadsvětlíkem v=800 mm;3,45    
;m. č. 1.44 D/1-03 Dvoukřídlé vnější s nadsvětlíkem  v=700 mm;5,28    
;m. č. 1.33 D/1-04 Dvoukřídlé vnější s žaluziovou výplní;3,43995    
;m. č. 1.07 D/1-05 Jednokřídlé vnější  kazetové s okénkem;2,2    
;m. č. 1.57 D/1-06 Jednokřídlé vnější  kazetové s okénkem;2,25    
;m. č. 1.56 D/1-07 Jednokřídlé vnější  kazetové s okénkem;2,295    
;m. č. 1.48 D/1-12 Jednokřídlé kazetové s okénkem vnější;1,71    
;m. č. 1.03 D/1-13 Jednokřídlé kazetové prosklené vnější - nový vstup;2,2713    
;m. č. 1.59 D/1-82 Jednokřídlé vnější s žaluziovou výplní;2,046    
;m. č. 1.38 D/1-83 Jednokřídlé vnější s žaluziovou výplní;2,1079    
;m. č. 1.37 D/1-84 Jednokřídlé vnější s žaluziovou výplní;1,8518    
;m. č. 1.41 D/1-92 Dvoukřídlá vrata se segmentovým nadsvětlíkem;6,886    
;m. č. 1.40 D/1-93 Dvoukřídlá vrata se segmentovým nadsvětlíkem;6,886    
;m. č. 1.31 D/1-94 Dvoukřídlé vnější s žaluziovou výplní;3,4425    
;m. č. 2.10 D/2-01 Dvoukřídlé kazetové vnější;4,03    
;m. č. 2.38 D/2-52 Jednokřídlé vstupní - náhrada okna;1,68    
;m. č. Altán D/2-60 Dvoukřídlé kazetové vnější;3,318    
;m. č. Altán D/2-61 Dvoukřídlé kazetové vnější;3,24</t>
  </si>
  <si>
    <t>2205</t>
  </si>
  <si>
    <t>952901111R00</t>
  </si>
  <si>
    <t>Vyčištění budov o výšce podlaží do 4 m</t>
  </si>
  <si>
    <t>2753,95   dle tabulky místností celkem 
-203,53   dle tabulky místností výška nad 4m odpočet</t>
  </si>
  <si>
    <t>Položka je určena pro vyčištění budov bytové nebo občanské výstavby - zametení a umytí podlah, dlažeb, obkladů, schodů v místnostech, chodbách a schodištích, vyčištění a umytí oken, dveří s rámy, zárubněmi, umytí a vyčistění jiných zasklených a natíraných ploch a zařizovacích předmětů před předáním do užívání.</t>
  </si>
  <si>
    <t>2204</t>
  </si>
  <si>
    <t>952901114R00</t>
  </si>
  <si>
    <t>Vyčištění budov o výšce podlaží nad 4 m</t>
  </si>
  <si>
    <t>203,53   dle tabulky místností</t>
  </si>
  <si>
    <t>2203</t>
  </si>
  <si>
    <t>952902110R00</t>
  </si>
  <si>
    <t>Čištění zametáním v místnostech a chodbách</t>
  </si>
  <si>
    <t>;m. č. 1.01 SCHODIŠTĚ 1 ;4,55    
;m. č. 1.02 SCHODIŠTĚ 2 ;6,9    
;m. č. 1.03 PŘEDSÍŇ ;4,64    
;m. č. 1.04 SCHODIŠTĚ 3 ;9,3    
;m. č. 1.05 VÝTAH ;3,9    
;m. č. 1.06 b SERVEROVNA ;2,34    
;m. č. 1.06a RECEPCE ;26,95    
;m. č. 1.07 SÁL (61 osob) ;95,7    
;m. č. 1.08 pouze bourání ;0    
;m. č. 1.09 WC ;6,2    
;m. č. 1.66 ÚKLID ;1,4    
;m. č. 1.10a WC-ŽENY ;14,27    
;m. č. 1.10b WC-MUŽI ;11,85    
;m. č. 1.11 VÝTAH ;3,12    
;m. č. 1.12 WC ;12,46    
;m. č. 1.13 ÚKLID ;1,84    
;m. č. 1.14 ZÁZEMÍ AKCE NÁDVOŘÍ / KUCHYŇKA ;18,64    
;m. č. 1.15 VÍCEÚČELOVÁ M. 1 (13-15 osob) ;29,99    
;m. č. 1.16 VÍCEÚČELOVÁ M. 2 (10 osob) ;35,56    
;m. č. 1.17 VÍCEÚČELOVÁ M. 3 (10-12 osob) ;29,71    
;m. č. 1.18 KANCELÁŘ ;25,85    
;m. č. 1.19 RECEPCE GALERIE ;23,28    
;m. č. 1.20 WC P. ;3,2    
;m. č. 1.21 WC ;6,19    
;m. č. 1.22a WC ;3,91    
;m. č. 1.22b WC ;3,91    
;m. č. 1.23 ÚKLID ;4,73    
;m. č. 1.24 VÝSTAVNÍ PROSTOR ;22,42    
;m. č. 1.25 VÝSTAVNÍ PROSTOR ;22,66    
;m. č. 1.26 VÝSTAVNÍ PROSTOR ;23,75    
;m. č. 1.27a ŠATNA + SPRCHA ;12,15    
;m. č. 1.27b ŠATNA + SPRCHA ;12,15    
;m. č. 1.28a WC ;1,84    
;m. č. 1.28b WC ;1,84    
;m. č. 1.29a WC ;2    
;m. č. 1.29b WC ;2,16    
;m. č. 1.30 ÚKLID ;2,05    
;m. č. 1.31 MALÁ TĚLOCVIČNA ;30,56    
;m. č. 1.32 SKLAD TĚLOCVIČEN ;12,14    
;m. č. 1.33 TĚLOCVIČNA ;67,49    
;m. č. 1.34 ZAHRADNICKÝ KLUB (12-14 osob) ;27,32    
;m. č. 1.35 WC ;1,11    
;m. č. 1.36 SKLAD ;15,63    
;m. č. 1.37 SKLENÍK S PAŘENIŠTĚM ;62,31    
;m. č. 1.38 SKLENÍK ZÁZEMÍ ;11,31    
;m. č. 1.39 ZAHRADNÍ SKLAD ;13,61    
;m. č. 1.40 VÝSTAVNÍ MÍSTNOST KERAMIKY ;24,28    
;m. č. 1.41 PRVNÍ AUTOMOBIL LIEBIEG ;24,27    
;m. č. 1.42 KOČÁRKÁRNA ;16,55    
;m. č. 1.43 VESTIBUL ;21,11    
;m. č. 1.44 CHODBA ;13,59    
;m. č. 1.45 SCHODIŠŤOVÝ PROSTOR ;19,3    
;m. č. 1.46 CHODBA ;38,54    
;m. č. 1.47 KOMUNIKACE ;8,15    
;m. č. 1.48 CHODBA ;2,12    
;m. č. 1.49 KOMUNIKACE ;12,62    
;m. č. 1.50 CHODBA ;6,31    
;m. č. 1.51 VSTUP ;15,62    
;m. č. 1.52 CHODBA ;3,7    
;m. č. 1.53 CHODBA ;11,3    
;m. č. 1.54 CHODBA ;11,49    
;m. č. 1.55 CHODBA ;8,02    
;m. č. 1.56 CHODBA ;5,77    
;m. č. 1.57 CHODBA ;2,99    
;m. č. 1.58 CHODBA ;8,29    
;m. č. 1.59 SCHODIŠTĚ ;3,8    
;m. č. 2.01 SCHODIŠTĚ 1 ;37,26    
;m. č. 2.02 SCHODIŠTĚ 2 ;7,51    
;m. č. 2.03 PŘEDSÍŇ ;5,08    
;m. č. 2.04 SCHODIŠTĚ 3 ;9,43    
;m. č. 2.05 VÝTAH ;3,94*0    
;m. č. 2.06 SCHODIŠTĚ 4 ;9,35    
;m. č. 2.07 VÝTAH ;3,09*0    
;m. č. 2.08 VÝSTAVNÍ PROSTOR ;36,21    
;m. č. 2.09 KAVÁRNA (15-18 osob) 35,12 ;13,87    
;m. č. 2.09 KAVÁRNA (15-18 osob) 35,12 ;21,01    
;m. č. 2.10 KAVÁRNA ZÁZEMÍ ;13,99    
;m. č. 2.11 VÝSTAVNÍ PROSTOR ;26,31    
;m. č. 2.12 VÍCEÚČELOVÁ M. 4 (13 osob) ;37,63    
;m. č. 2.13 VÍCEÚČELOVÁ M. 5 (10 osob) ;26,98    
;m. č. 2.14 VÍCEÚČELOVÁ M. 6 (30 osob) ;52,45    
;m. č. 2.15 VÍCEÚČELOVÁ M. 7 (12 osob) ;31,74    
;m. č. 2.16 VÍCEÚČELOVÁ M. 8 (20 osob) ;35,64    
;m. č. 2.17 VÍCEÚČELOVÁ M. 9 (14 osob) ;31,2    
;m. č. 2.18 KANCELÁŘ ;13,9    
;m. č. 2.19 KUCHYŇKA ;11,07    
;m. č. 2.20a WC ;6,83    
;m. č. 2.20b ÚKLID ;0,59    
;m. č. 2.21 WC ;1,38    
;m. č. 2.22 RECEPCE (KLUB SENIORŮ) ;19,73    
;m. č. 2.23 KLUBOVNA 1 (20 osob) ;29,7    
;m. č. 2.24 KANCELÁŘ ;11,18    
;m. č. 2.25 PC UČEBNA (6 osob) ;19,89    
;m. č. 2.26 KLUBOVNA 2 (9-12 osob) ;24,05    
;m. č. 2.27 KLUBOVNA 3 (10-12 osob) ;26,26    
;m. č. 2.28 KLUBOVNA 4 (10 osob) ;25,15    
;m. č. 2.29 WC ;11,93    
;m. č. 2.30 VSTUP ;5,66    
;m. č. 2.31 DĚTSKÝ KOUTEK ;40,56    
;m. č. 2.32 WC ;3,52    
;m. č. 2.33 CHODBA ;12,99    
;m. č. 2.34 CHODBA ;33,23    
;m. č. 2.35 CHODBA ;44,39    
;m. č. 2.36 CHODBA ;2,62    
;m. č. 2.37 CHODBA ;9,38    
;m. č. 2.38 CHODBA ;38,27    
;m. č. 2.38b PŘEDSÍŇ ;1,7    
;m. č. 2.39 SCHODIŠTĚ ;3,8    
;m. č. 2.40 ZAHRADNÍ ALTÁN ;20,62    
;m. č. 3.01 SCHODIŠTĚ 2 ;6,91    
;m. č. 3.02a VÝTAH ;3,08*0    
;m. č. 3.02b PŘEDSÍŇ ;5,7    
;m. č. 3.03 SCHODIŠTĚ 3 ;9,27    
;m. č. 3.04a VÝTAH ;3,92*0    
;m. č. 3.04b PŘEDSÍŇ ;4,04    
;m. č. 3.05 SCHODIŠTĚ 4 ;9,35    
;m. č. 3.07 VÝTVARNÝ AT. (16 osob) ;35,43    
;m. č. 3.08 SKLAD ;12,75    
;m. č. 3.09 VÍCEÚČELOVÁ M. 10 (10 osob) ;42,13    
;m. č. 3.10 POČÍTAČOVÁ UČEBNA (16 osob) ;60,34    
;m. č. 3.11 SKLAD ;13,25    
;m. č. 3.12 VÍCEÚČELOVÁ M. 11 (10 osob) ;22,74    
;m. č. 3.13 WC ;3,87    
;m. č. 3.14 WC ;14,7    
;m. č. 3.15 KANCELÁŘ 1 ;21,81    
;m. č. 3.16 KANCELÁŘ 2 ;15,57    
;m. č. 3.17 ZÁZEMÍ LEKTORŮ ;15,5    
;m. č. 3.18 ZÁZEMÍ LEKTORŮ ;12,86    
;m. č. 3.19 ZÁZEMÍ LEKTORŮ ;18,64    
;m. č. 3.20 SDÍLENÁ KANCELÁŘ ;18,16    
;m. č. 3.21 SKLAD ;12,08    
;m. č. 3.22 SKLAD ;12,46    
;m. č. 3.23 KUCHYŇKA ;9,31    
;m. č. 3.24 KANCELÁŘ 7 ;12,93    
;m. č. 3.25 KANCELÁŘ 8 ;14,71    
;m. č. 3.26 KANCELÁŘ 9 ;25,92    
;m. č. 3.27 KANCELÁŘ 10 ;24,21    
;m. č. 3.28 KANCELÁŘ 11 ;11,91    
;m. č. 3.29 CHODBA ;11,39    
;m. č. 3.30 CHODBA ;12,22    
;m. č. 3.31 CHODBA ;22,38    
;m. č. 3.32 CHODBA ;25,11    
;m. č. 3.33 CHODBA ;41,69    
;m. č. 3.34 CHODBA ;60,74    
;m. č. 3.35 CHODBA ;6,64    
;m. č. 3.36 CHODBA ;6,81    
;m. č. 3.37 SCHODIŠTĚ ;4,38    
;m. č. 0.01 SCHODIŠTĚ 2 ;6,19    
;m. č. 0.02 SCHODIŠTĚ 3 ;6,85    
;m. č. 0.03 VÝTAH ;3,89*0    
;m. č. 0.04 SKLAD AKCE NÁDVOŘÍ ;25,56    
;m. č. 0.05 SKLEPNÍ PROSTORY BEZ DEF. VYUŽITÍ ;6,67    
;m. č. 0.06 SKLEPNÍ PROSTORY BEZ DEF. VYUŽITÍ ;25,89    
;m. č. 0.07 SKLEPNÍ PROSTORY BEZ DEF. VYUŽITÍ ;8,74    
;m. č. 0.08 SKLEPNÍ PROSTORY BEZ DEF. VYUŽITÍ ;37,48    
;m. č. 0.09 SKLEPNÍ PROSTORY BEZ DEF. VYUŽITÍ ;29,29    
;m. č. 0.11 SKLAD ;28,65    
;m. č. 0.12 DENNÍ MÍSTNOST PRO ZAMĚSTNANCE TECHNICKÉHO ÚSEKU ;33,27    
;m. č. 0.13 CHODBA ;9,44    
;m. č. 0.14 CHODBA ;18,76    
;m. č. 0.15 CHODBA ;14,8    
;m. č. 0.16 CHODBA ;8,65    
;m. č. 0.17 SCHODIŠTĚ ;5,88    
;m. č. 0.18 CHODBA ;23,15    
;celkem 8x = přípočet;2753,95*7</t>
  </si>
  <si>
    <t>2200</t>
  </si>
  <si>
    <t>998017003L00VD</t>
  </si>
  <si>
    <t>Přesun hmot pro opravy a údržbu do v. 25 m s omezením mechanizace</t>
  </si>
  <si>
    <t>H99</t>
  </si>
  <si>
    <t>Ostatní přesuny hmot</t>
  </si>
  <si>
    <t>2201</t>
  </si>
  <si>
    <t>999281151R00</t>
  </si>
  <si>
    <t>Přesun hmot pro opravy a údržbu do v. 25 m,nošením</t>
  </si>
  <si>
    <t>2206</t>
  </si>
  <si>
    <t>9OVSZIM</t>
  </si>
  <si>
    <t>2,0*6,0+5,5   oprava schodiště u skleníku 13 stupňů + 3 oblouky 
25,0*6,0+15,0*8,0+10,0*2,5   oprava dlažby dvora 
13,0*2,7+2,5*2,5   oprava dlažby průjezdu do vnitřního nádvoří 
3,4*11,5   oprava dlažby krytého vjezdu</t>
  </si>
  <si>
    <t>9ZV</t>
  </si>
  <si>
    <t>Oprava zahradních a vodních prvků</t>
  </si>
  <si>
    <t xml:space="preserve">  9ZV</t>
  </si>
  <si>
    <t>2207</t>
  </si>
  <si>
    <t>9ZVIM-01</t>
  </si>
  <si>
    <t>Oprava stávajících zahradních a vodních prvků - bez přivedení vody (kašna nebude v provozu)</t>
  </si>
  <si>
    <t>2208</t>
  </si>
  <si>
    <t>9ZVIM-02</t>
  </si>
  <si>
    <t>Doplnění zahradních a vodních prvků - V/2-94 nový dubový kryt kašny 3000/300/4250mm; výroba, dodávka, osazení</t>
  </si>
  <si>
    <t>FSE</t>
  </si>
  <si>
    <t>Fasáda</t>
  </si>
  <si>
    <t xml:space="preserve">  FSE</t>
  </si>
  <si>
    <t>2296</t>
  </si>
  <si>
    <t>622421121L01</t>
  </si>
  <si>
    <t>Omítka vnější stěn, MV, hrubá jádrová doplnění v malých plochách, lokální vyrovnání</t>
  </si>
  <si>
    <t>SE 01-1 dle legendy zásahů sanovaných ploch, odměřeno elektronicky 
0,14   pohled JV 
0,3   pohled SZ 
0,14+0,17   řez C-C 
0,66+0,54   pohled JZ 
0,09   řez A-A 
   SE 02-2 dle legendy zásahů sanovaných ploch, odměřeno elektronicky 
0,79+0,1+0,97   pohled SV 
0,65+0,02*2+2,43+0,06+0,94+0,17+0,02+0,03+0,12+0,04+0,05+0,03+0,15    
0,08+0,39+0,01+0,05+0,12+0,11+0,1+0,29+0,05+0,13+0,01*2+0,45+0,0    
0,18+0,13+0,14+0,2+0,42+0,03+0,04+0,7327+0,13+0,04+0,07+1,58+0,05+0,07+3,82+0,1+2,72    
0,33+8,31+2,52+0,36+0,21+0,11*2+0,56+0,44   pohled JV 
   SE 03-3 dle legendy zásahů sanovaných ploch, odměřeno elektronicky 
1,24+1,29*2+0,46+0,08+0,39   pohled JZ 
0,15+1,7+0,12+0,74+0,04+0,49+0,47+0,11+0,06+0,03+1,39+0,6   altán 
1,11   řezopohled CH-CH 
0,13+0,56+0,1+0,56+0,3+0,51+0,11+1,22+3,88   řez A-A 
0,79+0,99+0,35+0,72   řez B-B 
13,91+0,74+0,14+0,71+0,45+0,13+0,65+0,33+1,59+0,1   řez C-C 
0,14   pohled JZ</t>
  </si>
  <si>
    <t>2209</t>
  </si>
  <si>
    <t>622424528L01</t>
  </si>
  <si>
    <t>Opatrná oprava vnějších omítek : očištění od přemaleb, přeštukování, 2x scelující modifikovaný vápenný nátěr</t>
  </si>
  <si>
    <t>Dle Legendy zásahů - položka obsahuje tři části z prací uvedených v SE01-1, SE02-2, SE03-3 
41,2*(0,6+11,9)+(10+10)*(0,6+4,96)   SZ 
17,9*(0,6+10,7)   JZ 
16,9*6,7   JZ od terénu, ne od střechy přístřešku 
8,2+7,35+(1,5+1,5)*12,75+(1,5+1,5)*4,5+8,2+7,5+6,4*6,0+17,6*5,0   JV bez vnitřního dvora 
6,25*4,0+5,0*3,5+31,3*11,6   SV 
19,5*4,16+10,4*3,85*2   CH balustráda+průjezd 
19,3*11,6   A-A 
19,2*11,6   B-B 
18,5*11,6+4,0*7,4   C-C 
(9,93+7,77)*6,0+9,93*2,0+4,0*2,0+4,0*4,0+(11,9-3,5)*8,9   garáž 
(6,4+4,4+2,0)*2*3,93   altán 
(7,64+2,0)*4,0   domek vrátného zbylá část 
-61,43945   odpočet externích vrat a dveří 
-311,052   odpočet oken</t>
  </si>
  <si>
    <t>2294</t>
  </si>
  <si>
    <t>622425931L02</t>
  </si>
  <si>
    <t>Oprava ostění s návazností na fasádu, příp šambránu</t>
  </si>
  <si>
    <t>140,238*0,5   vrata a dveře externí obvod*šíře, podle tabulky prvků 
165,3295   okna plocha ostění bez parapetů, podle tabulky prvků</t>
  </si>
  <si>
    <t>2293</t>
  </si>
  <si>
    <t>622902110R00</t>
  </si>
  <si>
    <t>Očištění po opravách,kamenných říms a šambrán</t>
  </si>
  <si>
    <t>209,608   šambrány 
23,1425   římsy 
12,0   pásová římsa 
80,13   parapetní římsa 
123,876   korunní římsa 
4,473   parapet</t>
  </si>
  <si>
    <t>2295</t>
  </si>
  <si>
    <t>629999049L01IM</t>
  </si>
  <si>
    <t>Příplatek k úpravám povrchů za provádění prací ve stísněném prostoru</t>
  </si>
  <si>
    <t>16,9*6,7   JZ od terénu, ne od střechy přístřešku</t>
  </si>
  <si>
    <t>2210</t>
  </si>
  <si>
    <t>SF/01_S01IM</t>
  </si>
  <si>
    <t>DVORNÍ PORTÁL 1600*3650*500 1200 východní dvorní fasáda Očistit od přemaleb,opravit veškerou profilaci a modelaci, natřít vápennou barvou.</t>
  </si>
  <si>
    <t>2211</t>
  </si>
  <si>
    <t>SF/02_S02IM</t>
  </si>
  <si>
    <t>RELIÉF 3000*670*100  východní dvorní fasáda Očistit od přemaleb,opravit veškerou profilaci a modelaci, natřít vápennou barvou.</t>
  </si>
  <si>
    <t>2212</t>
  </si>
  <si>
    <t>SF/03_S03IM</t>
  </si>
  <si>
    <t>2213</t>
  </si>
  <si>
    <t>SF/04_S04IM</t>
  </si>
  <si>
    <t>PILASTR 450*9200*100  dvorní fasády Očistit od přemaleb,opravit veškerou profilaci a modelaci, natřít vápennou barvou.</t>
  </si>
  <si>
    <t>2214</t>
  </si>
  <si>
    <t>SF/05_S05IM</t>
  </si>
  <si>
    <t>ŠAMBRÁNA 780*1120*100 500 východní dvorní fasáda Očistit od přemaleb,opravit veškerou profilaci a modelaci, natřít vápennou barvou.</t>
  </si>
  <si>
    <t>2215</t>
  </si>
  <si>
    <t>SF/06_S06IM</t>
  </si>
  <si>
    <t>OBDÉLNÉ POLE 780*1260*100  východní a západní dvorní fasáda Očistit od přemaleb,opravit veškerou profilaci a modelaci, natřít vápennou barvou.</t>
  </si>
  <si>
    <t>2216</t>
  </si>
  <si>
    <t>SF/07_S07IM</t>
  </si>
  <si>
    <t>ŠAMBRÁNA 1150*1520*100 150 východní dvorní fasáda Očistit od přemaleb,opravit veškerou profilaci a modelaci, natřít vápennou barvou.</t>
  </si>
  <si>
    <t>2217</t>
  </si>
  <si>
    <t>SF/08_S08IM</t>
  </si>
  <si>
    <t>PÁSOVÁ ŘÍMSA 1000*200*100  podél všech dvorních fasád Očistit od přemaleb,opravit veškerou profilaci a modelaci, natřít vápennou barvou.</t>
  </si>
  <si>
    <t>2218</t>
  </si>
  <si>
    <t>SF/09_S09IM</t>
  </si>
  <si>
    <t>TRIGLYFY 250*500*250  podhled arkýře na dvorní fasádě Očistit od přemaleb,opravit veškerou profilaci a modelaci, natřít vápennou barvou.</t>
  </si>
  <si>
    <t>2219</t>
  </si>
  <si>
    <t>SF/10_S10IM</t>
  </si>
  <si>
    <t>ZNAK 400*500*500  pod nárožním arkýřem ve dvorní fasádě Očistit od přemaleb,opravit veškerou profilaci a modelaci, natřít vápennou barvou.</t>
  </si>
  <si>
    <t>2220</t>
  </si>
  <si>
    <t>SF/11_S11IM</t>
  </si>
  <si>
    <t>ŠAMBRÁNA 1150*1550*100 150 východní dvorní fasáda Očistit od přemaleb,opravit veškerou profilaci a modelaci, natřít vápennou barvou.</t>
  </si>
  <si>
    <t>2221</t>
  </si>
  <si>
    <t>SF/12_S12IM</t>
  </si>
  <si>
    <t>PARAPETNÍ ŘÍMSA 1000*900*100  dvorní fasády Očistit od přemaleb,opravit veškerou profilaci a modelaci, natřít vápennou barvou.</t>
  </si>
  <si>
    <t>2222</t>
  </si>
  <si>
    <t>SF/13_S13IM</t>
  </si>
  <si>
    <t>PARAPETNÍ ŘÍMSA 2700*950*100  dvorní východní fasáda Očistit od přemaleb,opravit veškerou profilaci a modelaci, natřít vápennou barvou.</t>
  </si>
  <si>
    <t>2223</t>
  </si>
  <si>
    <t>SF/14_S14IM</t>
  </si>
  <si>
    <t>ŠAMBRÁNA 2600*3000*100 600 východní dvorní fasáda Očistit od přemaleb,opravit veškerou profilaci a modelaci, natřít vápennou barvou.</t>
  </si>
  <si>
    <t>2224</t>
  </si>
  <si>
    <t>SF/15_S15IM</t>
  </si>
  <si>
    <t>PÁSEK 22ks 1000*150*50  dvorní fasády Očistit od přemaleb,opravit veškerou profilaci a modelaci, natřít vápennou barvou.</t>
  </si>
  <si>
    <t>2225</t>
  </si>
  <si>
    <t>SF/16_S16IM</t>
  </si>
  <si>
    <t>PÁSOVÁ RUSTIKA 1000*4200*10  dvorní fasády Očistit od přemaleb,opravit veškerou profilaci a modelaci, natřít vápennou barvou.</t>
  </si>
  <si>
    <t>2226</t>
  </si>
  <si>
    <t>SF/17_S17IM</t>
  </si>
  <si>
    <t>LASTURA 1150*600*100  dvorní východní fasáda Očistit od přemaleb,opravit veškerou profilaci a modelaci, natřít vápennou barvou.</t>
  </si>
  <si>
    <t>2227</t>
  </si>
  <si>
    <t>SF/18_S18IM</t>
  </si>
  <si>
    <t>ŠAMBRÁNA 2700*3000*100 600 východní dvorní fasáda Očistit od přemaleb,opravit veškerou profilaci a modelaci, natřít vápennou barvou.</t>
  </si>
  <si>
    <t>2228</t>
  </si>
  <si>
    <t>SF/19_S19IM</t>
  </si>
  <si>
    <t>SOCHAŘSKÁ VÝZOBA 2700*720*500  východní dvorní fasáda Očistit od přemaleb,opravit veškerou profilaci a modelaci, natřít vápennou barvou.</t>
  </si>
  <si>
    <t>2229</t>
  </si>
  <si>
    <t>SF/20_S20IM</t>
  </si>
  <si>
    <t>2230</t>
  </si>
  <si>
    <t>SF/21_S21IM</t>
  </si>
  <si>
    <t>PARAPETNÍ ŘÍMSA 1000*350*100  dvorní fasády Očistit od přemaleb,opravit veškerou profilaci a modelaci, natřít vápennou barvou.</t>
  </si>
  <si>
    <t>2231</t>
  </si>
  <si>
    <t>SF/22_S22IM</t>
  </si>
  <si>
    <t>OBDÉLNÉ POLE 980*1100*100  dvorní fasády Očistit od přemaleb,opravit veškerou profilaci a modelaci, natřít vápennou barvou.</t>
  </si>
  <si>
    <t>2232</t>
  </si>
  <si>
    <t>SF/23_S23IM</t>
  </si>
  <si>
    <t>OBDÉLNÉ POLE 530*1100*100  východní dvorní fasáda Očistit od přemaleb,opravit veškerou profilaci a modelaci, natřít vápennou barvou.</t>
  </si>
  <si>
    <t>2233</t>
  </si>
  <si>
    <t>SF/24_S24IM</t>
  </si>
  <si>
    <t>ŠAMBRÁNA 950*1300*100 150 dvorní fasády Očistit od přemaleb,opravit veškerou profilaci a modelaci, natřít vápennou barvou.</t>
  </si>
  <si>
    <t>2234</t>
  </si>
  <si>
    <t>SF/25_S25IM</t>
  </si>
  <si>
    <t>OBDÉLNÉ POLE 300*1100*100  dvorní fasády Očistit od přemaleb,opravit veškerou profilaci a modelaci, natřít vápennou barvou.</t>
  </si>
  <si>
    <t>2235</t>
  </si>
  <si>
    <t>SF/26_S26IM</t>
  </si>
  <si>
    <t>2236</t>
  </si>
  <si>
    <t>SF/27_S27IM</t>
  </si>
  <si>
    <t>PILASTR 260*1500*100  dvorní fasády Očistit od přemaleb,opravit veškerou profilaci a modelaci, natřít vápennou barvou.</t>
  </si>
  <si>
    <t>2237</t>
  </si>
  <si>
    <t>SF/28_S28IM</t>
  </si>
  <si>
    <t>KORUNNÍ ŘÍMSA 1000*620*500  VŠECHNY FASÁDY Očistit,opravit kompletní konstrukci, veškerou profilaci a modelaci, zakonzervovat.</t>
  </si>
  <si>
    <t>199,8   SE 05-7 dle legendy zásahů sanovaných ploch</t>
  </si>
  <si>
    <t>2238</t>
  </si>
  <si>
    <t>SF/29_S29IM</t>
  </si>
  <si>
    <t>OBDÉLNÉ POLE 420*1000*100  severní dvorní fasáda Očistit od přemaleb,opravit veškerou profilaci a modelaci, natřít vápennou barvou.</t>
  </si>
  <si>
    <t>2239</t>
  </si>
  <si>
    <t>SF/30_S30IM</t>
  </si>
  <si>
    <t>PILASTR 370*3700*100  severní dvorní fasáda Očistit od přemaleb,opravit veškerou profilaci a modelaci, natřít vápennou barvou.</t>
  </si>
  <si>
    <t>2240</t>
  </si>
  <si>
    <t>SF/31_S31IM</t>
  </si>
  <si>
    <t>NIKA 930*2650*200  severní dvorní fasáda Očistit od přemaleb,opravit veškerou profilaci a modelaci, natřít vápennou barvou.</t>
  </si>
  <si>
    <t>2241</t>
  </si>
  <si>
    <t>SF/32_S32IM</t>
  </si>
  <si>
    <t>ŠAMBRÁNA 2900*3500*100 600 severní a jižní dvorní fasáda Očistit od přemaleb,opravit veškerou profilaci a modelaci, natřít vápennou barvou.</t>
  </si>
  <si>
    <t>2242</t>
  </si>
  <si>
    <t>SF/33_S33IM</t>
  </si>
  <si>
    <t>ARKÁDA 3400*500*100  jihozápadní a severovýchodní dvorní fasáda Očistit od přemaleb,opravit veškerou profilaci a modelaci, natřít vápennou barvou.</t>
  </si>
  <si>
    <t>2243</t>
  </si>
  <si>
    <t>SF/34_S34IM</t>
  </si>
  <si>
    <t>SLOUP 400*2830*400  arkády dvorní fasáda Očistit od přemaleb,opravit veškerou profilaci a modelaci, natřít vápennou barvou.</t>
  </si>
  <si>
    <t>2244</t>
  </si>
  <si>
    <t>SF/35_S35IM</t>
  </si>
  <si>
    <t>_PILÍŘ 900*2830*900  arkády dvorní fasáda Očistit od přemaleb,opravit veškerou profilaci a modelaci, natřít vápennou barvou.</t>
  </si>
  <si>
    <t>2245</t>
  </si>
  <si>
    <t>SF/36_S36IM</t>
  </si>
  <si>
    <t>ŠAMBRÁNA 1150*1700*100 150 okna přízemí dvorní fasáda Očistit od přemaleb,opravit veškerou profilaci a modelaci, natřít vápennou barvou.</t>
  </si>
  <si>
    <t>2246</t>
  </si>
  <si>
    <t>SF/37_S37IM</t>
  </si>
  <si>
    <t>ŘÍMSA 2500*200*100  okna přízemí podloubí Očistit od přemaleb,opravit veškerou profilaci a modelaci, natřít vápennou barvou.</t>
  </si>
  <si>
    <t>2247</t>
  </si>
  <si>
    <t>SF/38_S38IM</t>
  </si>
  <si>
    <t>NÁROŽNÍ PILASTR 1940*4630*100  jihovýchodní fasáda východní pilastr Očistit od přemaleb,opravit veškerou profilaci a modelaci, natřít vápennou barvou.</t>
  </si>
  <si>
    <t>2248</t>
  </si>
  <si>
    <t>SF/39_S39IM</t>
  </si>
  <si>
    <t>_NÁSOBNÝ PILASTR 300*4730*100  jihovýchodní dvorní fasáda Očistit od přemaleb,opravit veškerou profilaci a modelaci, natřít vápennou barvou.</t>
  </si>
  <si>
    <t>2249</t>
  </si>
  <si>
    <t>SF/40_S40IM</t>
  </si>
  <si>
    <t>SLEPÁ ARKÁDA 300*4730*100  jihovýchodní dvorní fasáda Očistit od přemaleb,opravit veškerou profilaci a modelaci, natřít vápennou barvou.</t>
  </si>
  <si>
    <t>2250</t>
  </si>
  <si>
    <t>SF/41_S41IM</t>
  </si>
  <si>
    <t>ŠAMBRÁNA 1740*1400*100 50 jihozápadní dvorní fasáda 1. patro Očistit od přemaleb,opravit veškerou profilaci a modelaci, natřít vápennou barvou.</t>
  </si>
  <si>
    <t>2251</t>
  </si>
  <si>
    <t>SF/42_S42IM</t>
  </si>
  <si>
    <t>_KOMÍN 1000*11750*100  zahradní průčelí jihozápadního křídla Očistit od přemaleb,opravit veškerou profilaci a modelaci, natřít vápennou barvou.</t>
  </si>
  <si>
    <t>2252</t>
  </si>
  <si>
    <t>SF/43_S43IM</t>
  </si>
  <si>
    <t>ŠAMBRÁNA 1000*1300*100 250 zahradní průčelí jihozápadního křídla Očistit od přemaleb,opravit veškerou profilaci a modelaci, natřít vápennou barvou.</t>
  </si>
  <si>
    <t>2253</t>
  </si>
  <si>
    <t>SF/44_S44IM</t>
  </si>
  <si>
    <t>2254</t>
  </si>
  <si>
    <t>SF/45_S45IM</t>
  </si>
  <si>
    <t>ŠAMBRÁNA 1200*3000*100 150 zahradní průčelí jihozápadního křídla Očistit od přemaleb,opravit veškerou profilaci a modelaci, natřít vápennou barvou.</t>
  </si>
  <si>
    <t>2255</t>
  </si>
  <si>
    <t>SF/46_S46IM</t>
  </si>
  <si>
    <t>ŠAMBRÁNA 600*3000*100 150 zahradní průčelí jihozápadního křídla Očistit od přemaleb,opravit veškerou profilaci a modelaci, natřít vápennou barvou.</t>
  </si>
  <si>
    <t>2256</t>
  </si>
  <si>
    <t>SF/47_S47IM</t>
  </si>
  <si>
    <t>2257</t>
  </si>
  <si>
    <t>SF/48_S48IM</t>
  </si>
  <si>
    <t>SLEPÁ ARKÁDA 300*4630*100  jihovýchodní zahradní fasáda severovýchodního křídla Očistit od přemaleb,opravit veškerou profilaci a modelaci, natřít vápe</t>
  </si>
  <si>
    <t>2258</t>
  </si>
  <si>
    <t>SF/49_S49IM</t>
  </si>
  <si>
    <t>_PILASTRY 300*3750*100  jihovýchodní zahradní fasáda severovýchodního křídla Očistit od přemaleb,opravit veškerou profilaci a modelaci, natřít vápenno</t>
  </si>
  <si>
    <t>2259</t>
  </si>
  <si>
    <t>SF/50_S50IM</t>
  </si>
  <si>
    <t>SLEPÝ PORTÁL 1800*3750*100 100 jihovýchodní zahradní fasáda severovýchodního křídla Očistit od přemaleb,opravit veškerou profilaci a modelaci, natřít</t>
  </si>
  <si>
    <t>2260</t>
  </si>
  <si>
    <t>SF/51_S51IM</t>
  </si>
  <si>
    <t>ŘÍMSA 900*5750*100  jihovýchodní zahradní fasáda severovýchodního křídla Očistit od přemaleb,opravit veškerou profilaci a modelaci, natřít vápennou ba</t>
  </si>
  <si>
    <t>2261</t>
  </si>
  <si>
    <t>SF/52_S52IM</t>
  </si>
  <si>
    <t>_SOCHA - již zahrnuta v prvcích OSTATNÍ 600*2000*600  čelní průčelí nad korunní římsou Očistit od přemaleb,opravit veškerou profilaci a modelaci, natř</t>
  </si>
  <si>
    <t>2262</t>
  </si>
  <si>
    <t>SF/53_S53IM</t>
  </si>
  <si>
    <t>2263</t>
  </si>
  <si>
    <t>SF/54_S54IM</t>
  </si>
  <si>
    <t>KORUNNÍ ŘÍMSA 1000*620*500  již zahrnuta v S 28 Očistit od přemaleb,opravit veškerou profilaci a modelaci, natřít vápennou barvou.</t>
  </si>
  <si>
    <t>2264</t>
  </si>
  <si>
    <t>SF/55_S55IM</t>
  </si>
  <si>
    <t>ŠAMBRÁNA 600*600*100 800 hlavní průčelí, 2. patro Očistit od přemaleb,opravit veškerou profilaci a modelaci, natřít vápennou barvou.</t>
  </si>
  <si>
    <t>2265</t>
  </si>
  <si>
    <t>SF/56_S56IM</t>
  </si>
  <si>
    <t>RELIÉF 2200*1300*100  hlavní průčelí, 2. patro Očistit od přemaleb,opravit veškerou profilaci a modelaci, natřít vápennou barvou.</t>
  </si>
  <si>
    <t>2266</t>
  </si>
  <si>
    <t>SF/57_S57IM</t>
  </si>
  <si>
    <t>2267</t>
  </si>
  <si>
    <t>SF/58_S58IM</t>
  </si>
  <si>
    <t>TYMPANON 6900*1200*100  hlavní průčelí, střed Očistit od přemaleb,opravit veškerou profilaci a modelaci, natřít vápennou barvou.</t>
  </si>
  <si>
    <t>2268</t>
  </si>
  <si>
    <t>SF/59_S59IM</t>
  </si>
  <si>
    <t>NÁPIS - Cu PÍSMENA 230*260*3  hlavní průčelí, střed Odstranění a přemístění do depozitu (bez oprav)</t>
  </si>
  <si>
    <t>2269</t>
  </si>
  <si>
    <t>SF/60_S60IM</t>
  </si>
  <si>
    <t>PILASTR 330*3200*100  čelní fasáda, střed Očistit od přemaleb,opravit veškerou profilaci a modelaci, natřít vápennou barvou.</t>
  </si>
  <si>
    <t>2270</t>
  </si>
  <si>
    <t>SF/61_S61IM</t>
  </si>
  <si>
    <t>RELIÉF 1300*400*100  hlavní průčelí, parapet oken v 1. patře ve středu Očistit od přemaleb,opravit veškerou profilaci a modelaci, natřít vápennou barv</t>
  </si>
  <si>
    <t>2271</t>
  </si>
  <si>
    <t>SF/62_S62IM</t>
  </si>
  <si>
    <t>STUHOVÁ ŠAMBRÁNA 1080*1950*100 50 čelní fasáda, okna v 1. patře Očistit od přemaleb,opravit veškerou profilaci a modelaci, natřít vápennou barvou.</t>
  </si>
  <si>
    <t>2272</t>
  </si>
  <si>
    <t>SF/63_S63IM</t>
  </si>
  <si>
    <t>EDIKULA 1940*3950*100 350 čelní fasáda, okna v 1. patře Očistit od přemaleb,opravit veškerou profilaci a modelaci, natřít vápennou barvou.</t>
  </si>
  <si>
    <t>2273</t>
  </si>
  <si>
    <t>SF/64_S64IM</t>
  </si>
  <si>
    <t>RELIÉF 1080*400*100  hlavní průčelí, parapet oken v 1. patře Očistit od přemaleb,opravit veškerou profilaci a modelaci, natřít vápennou barvou.</t>
  </si>
  <si>
    <t>2274</t>
  </si>
  <si>
    <t>SF/65_S65IM</t>
  </si>
  <si>
    <t>PILASTR 410*3000*100  čelní fasáda, střed přízemí Očistit od přemaleb,opravit veškerou profilaci a modelaci, natřít vápennou barvou.</t>
  </si>
  <si>
    <t>2275</t>
  </si>
  <si>
    <t>SF/66_S66IM</t>
  </si>
  <si>
    <t>_PARAPET 1300*150*100  hlavní průčelí, parapet oken v přízemí Očistit od přemaleb,opravit veškerou profilaci a modelaci, natřít vápennou barvou.</t>
  </si>
  <si>
    <t>2276</t>
  </si>
  <si>
    <t>SF/67_S67IM</t>
  </si>
  <si>
    <t>PÁSOVÁ RUSTIKA 1000*4800*100  čelní fasáda, 1. patro Očistit od přemaleb,opravit veškerou profilaci a modelaci, natřít vápennou barvou.</t>
  </si>
  <si>
    <t>2277</t>
  </si>
  <si>
    <t>SF/68_S68IM</t>
  </si>
  <si>
    <t>STUHOVÁ ŠAMBRÁNA 1300*2060*100 50 čelní fasáda, okna v přízemí Očistit od přemaleb,opravit veškerou profilaci a modelaci, natřít vápennou barvou.</t>
  </si>
  <si>
    <t>2278</t>
  </si>
  <si>
    <t>SF/69_S69IM</t>
  </si>
  <si>
    <t>ŠAMBRÁNA 1080*2160*100 150 čelní fasáda, okna v přízemí Očistit od přemaleb,opravit veškerou profilaci a modelaci, natřít vápennou barvou.</t>
  </si>
  <si>
    <t>2279</t>
  </si>
  <si>
    <t>SF/70_S70IM</t>
  </si>
  <si>
    <t>_PARAPET 1080*450*100  hlavní průčelí, parapet oken v přízemí Očistit od přemaleb,opravit veškerou profilaci a modelaci, natřít vápennou barvou.</t>
  </si>
  <si>
    <t>2280</t>
  </si>
  <si>
    <t>SF/71_S71IM</t>
  </si>
  <si>
    <t>_NÁROŽNÍ BOSÁŽ 750*3800*100  čelní fasáda, okna v přízemí Očistit od přemaleb,opravit veškerou profilaci a modelaci, natřít vápennou barvou.</t>
  </si>
  <si>
    <t>2281</t>
  </si>
  <si>
    <t>SF/72_S72IM</t>
  </si>
  <si>
    <t>EDIKULA 1860*3950*100 350 čelní fasáda, okna v 1. patře Očistit od přemaleb,opravit veškerou profilaci a modelaci, natřít vápennou barvou.</t>
  </si>
  <si>
    <t>2282</t>
  </si>
  <si>
    <t>SF/73_S73IM</t>
  </si>
  <si>
    <t>ŘÍMSA 1000*175*100  čelní fasáda, římsa nad přízemím Očistit od přemaleb,opravit veškerou profilaci a modelaci, natřít vápennou barvou.</t>
  </si>
  <si>
    <t>2283</t>
  </si>
  <si>
    <t>SF/74_S74IM</t>
  </si>
  <si>
    <t>PORTÁL 3060*4600*400 400 čelní fasáda, přízemí Očistit od přemaleb,opravit veškerou profilaci a modelaci, natřít vápennou barvou.</t>
  </si>
  <si>
    <t>2284</t>
  </si>
  <si>
    <t>SF/75_S75IM</t>
  </si>
  <si>
    <t>ŠAMBRÁNA 2300*4300*200 350 severovýchodní fasáda, 1. patro Očistit od přemaleb,opravit veškerou profilaci a modelaci, natřít vápennou barvou.</t>
  </si>
  <si>
    <t>2285</t>
  </si>
  <si>
    <t>SF/76_S76IM</t>
  </si>
  <si>
    <t>ŠAMBRÁNA 1080*2900*100 100 severovýchodní fasáda, 1. patro Očistit od přemaleb,opravit veškerou profilaci a modelaci, natřít vápennou barvou.</t>
  </si>
  <si>
    <t>2286</t>
  </si>
  <si>
    <t>SF/77_S77IM</t>
  </si>
  <si>
    <t>PORTÁL 2200*4200*300 600 severovýchodní fasáda, přízemí Očistit od přemaleb,opravit veškerou profilaci a modelaci, natřít vápennou barvou.</t>
  </si>
  <si>
    <t>2287</t>
  </si>
  <si>
    <t>SF/78_S78IM</t>
  </si>
  <si>
    <t>ŠAMBRÁNA 1080*2200*100 100 severovýchodní fasáda, přízemí Očistit od přemaleb,opravit veškerou profilaci a modelaci, natřít vápennou barvou.</t>
  </si>
  <si>
    <t>2288</t>
  </si>
  <si>
    <t>SF/79_S79IM</t>
  </si>
  <si>
    <t>ŠAMBRÁNA 1250*2150*100 300 dvorní fasády, přízemí Očistit od přemaleb,opravit veškerou profilaci a modelaci, natřít vápennou barvou.</t>
  </si>
  <si>
    <t>2289</t>
  </si>
  <si>
    <t>SF/80_S80IM</t>
  </si>
  <si>
    <t>ŠAMBRÁNA 1000*1000*100 250 kruhový okenní otvor, dvorní fasády, přízemí Očistit od přemaleb,opravit veškerou profilaci a modelaci, natřít vápennou bar</t>
  </si>
  <si>
    <t>2290</t>
  </si>
  <si>
    <t>SF/81_S81IM</t>
  </si>
  <si>
    <t>ŠAMBRÁNA 1250*2150*100 350 dvorní fasáda jihozápadního křídla, přízemí Očistit od přemaleb,opravit veškerou profilaci a modelaci, natřít vápennou barv</t>
  </si>
  <si>
    <t>2291</t>
  </si>
  <si>
    <t>SF/82_S82IM</t>
  </si>
  <si>
    <t>ŠAMBRÁNA 1250*2150*100 350 dvorní fasáda severozápadního křídla, přízemí Očistit od přemaleb,opravit veškerou profilaci a modelaci, natřít vápennou ba</t>
  </si>
  <si>
    <t>2292</t>
  </si>
  <si>
    <t>SF/83_S83IM</t>
  </si>
  <si>
    <t>NIKA 1800*3700*100 100 dvorní fasáda arkáda v přízemí Očistit od přemaleb,opravit veškerou profilaci a modelaci, natřít vápennou barvou.</t>
  </si>
  <si>
    <t>Izolace střech (živičné krytiny)</t>
  </si>
  <si>
    <t>2297</t>
  </si>
  <si>
    <t>712300030RA0</t>
  </si>
  <si>
    <t>Oprava povlakové krytiny asfaltovaným pásem</t>
  </si>
  <si>
    <t>44,0   p.č. 917/3 oprava po mtž a dtž lešení 
120,0   p.č. 917/2 oprava po mtž a dtž lešení</t>
  </si>
  <si>
    <t>V položce není kalkulován poplatek za skládku pro vybouranou suť. Tyto náklady se oceňují individuálně podle místních podmínek. Orientační hmotnost vybouraných konstrukcí je 0,094 t/m2 konstrukce.</t>
  </si>
  <si>
    <t>2298</t>
  </si>
  <si>
    <t>941941052R00</t>
  </si>
  <si>
    <t>Montáž lešení leh.řad.s podlahami,š.1,5 m, H 24 m</t>
  </si>
  <si>
    <t>41,2*(0,6+11,9+1,0)+(10+10)*(0,6+4,96+1,0)   SZ 
17,9*(0,6+10,7+1,0)   JZ 
16,9*(6,7+1,0)   JZ od terénu (p.č. 917/3 a 917/2) 
8,2+(7,35+1,0)+(1,5+1,5)*12,75+(1,5+1,5)*4,5+8,2+(7,5+1,0)+6,4*(6,0+1,0)+17,6*(5,0+1,0)   JV bez vnitřního dvora 
6,25*(4,0+1,0)+5,0*3,5+31,3*11,6   SV 
19,5*(4,16+1,0)+10,4*3,85*2   CH balustráda+průjezd 
19,3*(11,6+1,0)   A-A 
19,2*(11,6+1,0)   B-B 
18,5*(11,6+1,0)+4,0*(7,4+1,0)   C-C 
(9,93+7,77+3,8+3,8)*8,5+9,93*2,0+4,0*2,0+4,0*4,0   garáž 
(6,4+4,4+2,0)*2*(3,93+0,5)   altán 
(7,64+2,0)*4,0   domek vrátného zbylá část</t>
  </si>
  <si>
    <t>2299</t>
  </si>
  <si>
    <t>941941392L00</t>
  </si>
  <si>
    <t>Příplatek za každý měsíc použití lešení k pol.1052</t>
  </si>
  <si>
    <t>3028,308*8   8 měsíců</t>
  </si>
  <si>
    <t>2300</t>
  </si>
  <si>
    <t>941941852R00</t>
  </si>
  <si>
    <t>Demontáž lešení leh.řad.s podlahami,š.1,5 m,H 24 m</t>
  </si>
  <si>
    <t>2301</t>
  </si>
  <si>
    <t>944944011R00</t>
  </si>
  <si>
    <t>Montáž ochranné sítě z umělých vláken</t>
  </si>
  <si>
    <t>2302</t>
  </si>
  <si>
    <t>944944033R00</t>
  </si>
  <si>
    <t>Příplatek za každý měsíc použití sítí k pol. 4013</t>
  </si>
  <si>
    <t>2303</t>
  </si>
  <si>
    <t>944944081R00</t>
  </si>
  <si>
    <t>Demontáž ochranné sítě z umělých vláken</t>
  </si>
  <si>
    <t>2305</t>
  </si>
  <si>
    <t>945931111L02</t>
  </si>
  <si>
    <t>Lešení prostorové komínové na střechách - pro náročnější opravy</t>
  </si>
  <si>
    <t>(17,3-4,2)*1,5*4,5   v*š*d komín JZ 
(17,3-4,3)*1,5*(3,0+0,5)   v*š*d komín JV 
(17,3-11,6)*1,5*(2,5+2,0)   v*š*d komín, lešení na střeše, příp. komínové</t>
  </si>
  <si>
    <t>2306</t>
  </si>
  <si>
    <t>945931111L03</t>
  </si>
  <si>
    <t>Lešení prostorové komínové na střechách - pro restaurování</t>
  </si>
  <si>
    <t>(0,6+1,2+1,2)*3,0*2,0*2   SZ sochy</t>
  </si>
  <si>
    <t>Cena obsahuje přesun hmot.</t>
  </si>
  <si>
    <t>2304</t>
  </si>
  <si>
    <t>975073121L00</t>
  </si>
  <si>
    <t>Jednostr.podchycení střech, přístřešků do 3,5m,do 1500 kg/m po 2,5 m</t>
  </si>
  <si>
    <t>přepočet na m2</t>
  </si>
  <si>
    <t>44,0   p.č. 917/3 
120,0   p.č. 917/2</t>
  </si>
  <si>
    <t>L_IO_01</t>
  </si>
  <si>
    <t>Přípojka vodovodu</t>
  </si>
  <si>
    <t xml:space="preserve">  L_IO_01</t>
  </si>
  <si>
    <t>2319</t>
  </si>
  <si>
    <t>115101201R00</t>
  </si>
  <si>
    <t>Čerpání vody na výšku do 10 m, přítok do 500 l/min</t>
  </si>
  <si>
    <t>Množství měrných jednotek je doba, po kterou je čerpadlo v provozu. Množství m.j. je uvedeno dle předpokladu, celková cena této práce se stanoví podle skutečnosti při provádění stavebních prací.</t>
  </si>
  <si>
    <t>2318</t>
  </si>
  <si>
    <t>115101301R00</t>
  </si>
  <si>
    <t>Pohotovost čerp.soupravy, výška 10 m, přítok 500 l</t>
  </si>
  <si>
    <t>10   pro přípojku kanalizace DN200 hl. 1,7m</t>
  </si>
  <si>
    <t>Oceňují se všechny dny od ukončení montáže po započetí demontáže čerpací soustavy.</t>
  </si>
  <si>
    <t>2321</t>
  </si>
  <si>
    <t>132200012RAC</t>
  </si>
  <si>
    <t>Hloubení nezapaž.rýh šířky do 200 cm v hornině 1-4</t>
  </si>
  <si>
    <t>odvoz do 10 km, uložení na skládku</t>
  </si>
  <si>
    <t>2320</t>
  </si>
  <si>
    <t>132200122RAC</t>
  </si>
  <si>
    <t>pažení, odvoz 10 km, uložení na skládku</t>
  </si>
  <si>
    <t>18,65*1,2*0,7</t>
  </si>
  <si>
    <t>2322</t>
  </si>
  <si>
    <t>138601201R00</t>
  </si>
  <si>
    <t>Dolamovaní rýh ve vrstvě do 0,5 m v hor.7</t>
  </si>
  <si>
    <t>18,65*1,2*0,2</t>
  </si>
  <si>
    <t>V položce není obsažena manipulace s výkopkem ani naložení na dopravní prostředek.</t>
  </si>
  <si>
    <t>2323</t>
  </si>
  <si>
    <t>0,45*18,65   kanalizace přebytek 
4,476*(1,47-1,0)   dolamování - propočet objemu ze stavu rostlého na nakypřený</t>
  </si>
  <si>
    <t>Potrubí z trub polyetylénových</t>
  </si>
  <si>
    <t>2324</t>
  </si>
  <si>
    <t>831230010RAL</t>
  </si>
  <si>
    <t>Vodovod z trub polyetylénových D 75 mm</t>
  </si>
  <si>
    <t>hloubka do 1,7m</t>
  </si>
  <si>
    <t>18,65   Přípojka vodovodu PE75 hl. 1,7m</t>
  </si>
  <si>
    <t>V položce je zakalkulováno: hloubení rýh, pažení a rozepření rýh včetně přepažování, svislé přemístění, naložení přebytku po zásypu (0,45 m3/m rýhy) na dopravní prostředek, odvoz do 6 km a uložení na skládku, lože pod potrubí ze štěrkopísku, dodávka a montáž potrubí z trub polyetylénových tlakových hrdlových vnějšího průměru dle popisu, dodávka a montáž šoupátek s osazením zemní soupravy (1 kus/ 20 m potrubí), tlaková zkouška potrubí, proplach a dezinfekce, obsyp potrubí sypaninou, zásyp rýhy sypaninou, se zhutněním. V položce není kalkulován poplatek za skládku zeminy. Tyto náklady se oceňují individuálně podle místních podmínek.</t>
  </si>
  <si>
    <t>L_IO_02</t>
  </si>
  <si>
    <t>Přípojka kanalizace</t>
  </si>
  <si>
    <t xml:space="preserve">  L_IO_02</t>
  </si>
  <si>
    <t>2326</t>
  </si>
  <si>
    <t>2325</t>
  </si>
  <si>
    <t>2328</t>
  </si>
  <si>
    <t>2327</t>
  </si>
  <si>
    <t>8,5*1,2*0,7</t>
  </si>
  <si>
    <t>2329</t>
  </si>
  <si>
    <t>8,5*1,2*0,2</t>
  </si>
  <si>
    <t>2330</t>
  </si>
  <si>
    <t>0,23*8,5   kanalizace přebytek 
2,04*(1,47-1,0)   dolamování - propočet objemu ze stavu rostlého na nakypřený</t>
  </si>
  <si>
    <t>891VD</t>
  </si>
  <si>
    <t>Potrubní vedení</t>
  </si>
  <si>
    <t>2332</t>
  </si>
  <si>
    <t>0,19*149,4   kanalizace přebytek 
35,856*(1,47-1,0)   dolamování - propočet objemu ze stavu rostlého na nakypřený</t>
  </si>
  <si>
    <t>2331</t>
  </si>
  <si>
    <t>831260016RAC</t>
  </si>
  <si>
    <t>Kanalizace z trub kameninových DN 200</t>
  </si>
  <si>
    <t>hloubka 2,0 m</t>
  </si>
  <si>
    <t>8,5   Přípojka kanalizace DN200 hl. 1,7m</t>
  </si>
  <si>
    <t>V položce je zakalkulováno: hloubení rýh, pažení a rozepření rýh včetně přepažování, svislé přemístění výkopku, naložení přebytku po zásypu (0,23 m3/m rýhy), odvoz do 6 km a uložení na skládku, lože pod potrubí ze štěrkopísku, dodávka a osazení půlených obrubníků pod potrubí, dodávka a montáž potrubí z trub kameninových světlosti dle popisu, zřízení kanalizační přípojky (1 kus/20 m potrubí), dodávka a montáž kameninových tvarovek odbočných (1 kus/ 20 m potrubí), dodávka a montáž kameninových tvarovek jednoosých (1 kus/ 20 m potrubí), obetonování potrubí betonem prostým C 8/10 včetně bednění, obsyp potrubí prohozenou sypaninou, zásyp rýhy sypaninou, se zhutněním. V položce není kalkulován poplatek za skládku zeminy. Tyto náklady se oceňují individuálně podle místních podmínek. Položka je určena pro kanalizaci z trub kameninových s pryžovým spojem.</t>
  </si>
  <si>
    <t>L_IO_04</t>
  </si>
  <si>
    <t>Areálová splašková kanalizace</t>
  </si>
  <si>
    <t xml:space="preserve">  L_IO_04</t>
  </si>
  <si>
    <t>2334</t>
  </si>
  <si>
    <t>2333</t>
  </si>
  <si>
    <t>90   pro areálovou splaškovou kanalizaci hl. 2,2 m</t>
  </si>
  <si>
    <t>2336</t>
  </si>
  <si>
    <t>2335</t>
  </si>
  <si>
    <t>149,4*1,2*1,2</t>
  </si>
  <si>
    <t>2337</t>
  </si>
  <si>
    <t>149,4*1,2*0,2</t>
  </si>
  <si>
    <t>2338</t>
  </si>
  <si>
    <t>831260014RAL</t>
  </si>
  <si>
    <t>Kanalizace z trub kameninových DN 160</t>
  </si>
  <si>
    <t>hloubka do 2,5 m</t>
  </si>
  <si>
    <t>149,4   Areálová splašková kanalizace DN 160 hl. 2,2m</t>
  </si>
  <si>
    <t>V položce je zakalkulováno: hloubení rýh, pažení a rozepření rýh včetně přepažování, svislé přemístění výkopku, naložení přebytku po zásypu (0,19 m3/m rýhy), odvoz do 6 km a uložení na skládku, lože pod potrubí ze štěrkopísku, dodávka a osazení půlených obrubníků pod potrubí, dodávka a montáž potrubí z trub kameninových světlosti dle popisu, zřízení kanalizační přípojky (1 kus/20 m potrubí), dodávka a montáž kameninových tvarovek odbočných (1 kus/ 20 m potrubí), dodávka a montáž kameninových tvarovek jednoosých (1 kus/ 20 m potrubí), obetonování potrubí betonem prostým C 8/10 včetně bednění, obsyp potrubí prohozenou sypaninou, zásyp rýhy sypaninou, se zhutněním. V položce není kalkulován poplatek za skládku zeminy. Tyto náklady se oceňují individuálně podle místních podmínek. Položka je určena pro kanalizaci z trub kameninových s pryžovým spojem.</t>
  </si>
  <si>
    <t>L_IO_05</t>
  </si>
  <si>
    <t>Vsakovací objekt dešťové kanalizace</t>
  </si>
  <si>
    <t xml:space="preserve">  L_IO_05</t>
  </si>
  <si>
    <t>2340</t>
  </si>
  <si>
    <t>450   pro vsakovací objekt</t>
  </si>
  <si>
    <t>2339</t>
  </si>
  <si>
    <t>45   pro vsakovací objekt</t>
  </si>
  <si>
    <t>2341</t>
  </si>
  <si>
    <t>131301111R00</t>
  </si>
  <si>
    <t>Hloubení nezapaž. jam hor.4 do 100 m3, STROJNĚ</t>
  </si>
  <si>
    <t>-150*0,5   rozdíl mezi tř. 4 a tř. 7 - dle geologického průzkumu</t>
  </si>
  <si>
    <t>Položka obsahuje hloubení jámy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t>
  </si>
  <si>
    <t>2342</t>
  </si>
  <si>
    <t>131601201R00</t>
  </si>
  <si>
    <t>Hloubení zapažených jam v hor.7 do 100 m3</t>
  </si>
  <si>
    <t>75   rozdíl mezi tř. 4 a tř. 7 - dle geologického průzkumu</t>
  </si>
  <si>
    <t>2343</t>
  </si>
  <si>
    <t>138601101R00</t>
  </si>
  <si>
    <t>Dolamovaní jam ve vrstvě do 1,0 m v hor.7</t>
  </si>
  <si>
    <t>150*0,25   rozdíl mezi tř. 4 a tř. 7 - dle geologického průzkumu</t>
  </si>
  <si>
    <t>Úprava podloží a základové spáry</t>
  </si>
  <si>
    <t>2344</t>
  </si>
  <si>
    <t>213150020RAL</t>
  </si>
  <si>
    <t>Vsakovací objekt</t>
  </si>
  <si>
    <t>V položce je zakalkulováno: hloubení jámy, svislé přemístění, naložení přebytku po zásypu na dopravní prostředek, odvoz do 6 km a uložení na skládku, lože pod plastové bloky tl. 10 cm ze štěrkodrtě, dodávka a montáž plastových bloků, dodávka a montáž plastové filtrační šachty, montáž a dodávka geotextílie, zásyp jámy sypaninou, se zhutněním. V položce není kalkulován poplatek za skládku zeminy. Tyto náklady se oceňují individuálně podle místních podmínek.</t>
  </si>
  <si>
    <t>L_IO_06</t>
  </si>
  <si>
    <t>Areálová dešťová kanalizace</t>
  </si>
  <si>
    <t xml:space="preserve">  L_IO_06</t>
  </si>
  <si>
    <t>2346</t>
  </si>
  <si>
    <t>2345</t>
  </si>
  <si>
    <t>60   pro areálovou dešťovou kanalizaci hl. 1,7 m</t>
  </si>
  <si>
    <t>2348</t>
  </si>
  <si>
    <t>2347</t>
  </si>
  <si>
    <t>112,5*1,2*0,7</t>
  </si>
  <si>
    <t>2349</t>
  </si>
  <si>
    <t>112,5*1,2*0,2</t>
  </si>
  <si>
    <t>2350</t>
  </si>
  <si>
    <t>0,19*112,5   kanalizace přebytek 
27,0*(1,47-1,0)   dolamování - propočet objemu ze stavu rostlého na nakypřený</t>
  </si>
  <si>
    <t>2351</t>
  </si>
  <si>
    <t>112,5   Areálová dešťová kanalizace DN200 hl. 1,7m</t>
  </si>
  <si>
    <t>L_IO_08</t>
  </si>
  <si>
    <t>Areálový vodovod</t>
  </si>
  <si>
    <t xml:space="preserve">  L_IO_08</t>
  </si>
  <si>
    <t>2352</t>
  </si>
  <si>
    <t>2353</t>
  </si>
  <si>
    <t>1,2*(23,0*0,6+52,0*0,5+70,0*0,4)</t>
  </si>
  <si>
    <t>2354</t>
  </si>
  <si>
    <t>1,2*(75,0+70,0)*0,2</t>
  </si>
  <si>
    <t>2355</t>
  </si>
  <si>
    <t>0,45*75+0,4*70   vodovod přebytek 
34,8*(1,47-1,0)   dolamování - propočet objemu ze stavu rostlého na nakypřený</t>
  </si>
  <si>
    <t>2357</t>
  </si>
  <si>
    <t>831230005RAL</t>
  </si>
  <si>
    <t>Vodovod z trub polyetylénových D 50 mm</t>
  </si>
  <si>
    <t>hloubka 1,5 m</t>
  </si>
  <si>
    <t>70,0   Požární vodovod - doplnění</t>
  </si>
  <si>
    <t>V položce je zakalkulováno: hloubení rýh, pažení a rozepření rýh včetně přepažování, svislé přemístění, naložení přebytku po zásypu (0,40 m3/m rýhy) na dopravní prostředek, odvoz do 6 km a uložení na skládku, lože pod potrubí ze štěrkopísku, dodávka a montáž potrubí z trub polyetylénových tlakových hrdlových vnějšího průměru dle popisu, dodávka a montáž šoupátek s osazením zemní soupravy (1 kus/ 20 m potrubí), tlaková zkouška potrubí, proplach a dezinfekce, obsyp potrubí sypaninou, zásyp rýhy sypaninou, se zhutněním. V položce není kalkulován poplatek za skládku zeminy. Tyto náklady se oceňují individuálně podle místních podmínek.</t>
  </si>
  <si>
    <t>2356</t>
  </si>
  <si>
    <t>23,0+52,0   Areálový vodovod PE75 hl. 1,6 a 1,5 m</t>
  </si>
  <si>
    <t>L_IO03T</t>
  </si>
  <si>
    <t>Teplovodní přípojka</t>
  </si>
  <si>
    <t xml:space="preserve">  L_IO03T</t>
  </si>
  <si>
    <t>2309</t>
  </si>
  <si>
    <t>130001101R00</t>
  </si>
  <si>
    <t>Příplatek za ztížené hloubení v blízkosti vedení</t>
  </si>
  <si>
    <t>0,7*0,525*8   souběh 
0,7*0,525*9*0,5   křížení</t>
  </si>
  <si>
    <t>Položka se používá i pro ztížené hloubení v blízkosti výbušnin.</t>
  </si>
  <si>
    <t>2307</t>
  </si>
  <si>
    <t>132301210R00</t>
  </si>
  <si>
    <t>Hloubení rýh š.do 200 cm hor.4 do 50 m3, STROJNĚ</t>
  </si>
  <si>
    <t>0,9*0,525*101,15   š*v*d</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</si>
  <si>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t>
  </si>
  <si>
    <t>2308</t>
  </si>
  <si>
    <t>132301219R00</t>
  </si>
  <si>
    <t>Přípl.za lepivost,hloubení rýh 200cm,hor.4,STROJNĚ</t>
  </si>
  <si>
    <t>2310</t>
  </si>
  <si>
    <t>162301101R00</t>
  </si>
  <si>
    <t>Vodorovné přemístění výkopku z hor.1-4 do 500 m</t>
  </si>
  <si>
    <t>0,9*0,1*101,15*2   pro zásyp</t>
  </si>
  <si>
    <t>2312</t>
  </si>
  <si>
    <t>0,9*(0,525-0,1)*101,15</t>
  </si>
  <si>
    <t>2311</t>
  </si>
  <si>
    <t>167101101R00</t>
  </si>
  <si>
    <t>Nakládání výkopku z hor.1-4 v množství do 100 m3</t>
  </si>
  <si>
    <t>0,9*0,1*101,15   pro zásyp</t>
  </si>
  <si>
    <t>2313</t>
  </si>
  <si>
    <t>2314</t>
  </si>
  <si>
    <t>174101102R00</t>
  </si>
  <si>
    <t>Zásyp ruční se zhutněním</t>
  </si>
  <si>
    <t>0,9*0,1*101,15   zásyp od -0,400 do -0,500</t>
  </si>
  <si>
    <t>Položka obsahuje přemístění materiálu pro zásyp ze vzdálenosti do 15 m od hrany zasypávaného prostoru - bez použití strojů. Položka je určena pro sypané konstrukce vyplňující prostor pod úrovní terénu v prostorách, kde není možné použít těžkou mechanizaci.</t>
  </si>
  <si>
    <t>2315</t>
  </si>
  <si>
    <t>175101101RT2</t>
  </si>
  <si>
    <t>Obsyp potrubí bez prohození sypaniny</t>
  </si>
  <si>
    <t>s dodáním štěrkopísku frakce 0 - 22 mm</t>
  </si>
  <si>
    <t>0,9*(0,525-0,1)*101,15   pískové lože + obsyp 
-pi*0,1125*0,1125*74,2   odpočet objemu potrubí 100/225 
-pi*0,080*0,080*27   odpočet objemu potrubí 65/160</t>
  </si>
  <si>
    <t>Včetně dodávky kameniva.</t>
  </si>
  <si>
    <t>Ostatní konstrukce a práce na trubním vedení</t>
  </si>
  <si>
    <t>2316</t>
  </si>
  <si>
    <t>894431611RAB</t>
  </si>
  <si>
    <t>Šachta, D 1000 mm, dl.šach.skruže 1,2 m, přímá</t>
  </si>
  <si>
    <t>dno KG D 160 mm - výkyvné, poklop litina 40 t</t>
  </si>
  <si>
    <t>1   pro uzavírací armaturu na rozhraní etap 1 a 2</t>
  </si>
  <si>
    <t>V položce je zakalkulováno: zřízení vstupní šachty z plastového dna soutočného, osazení šachtové skruže ( 1,0 m skruže / kus vstupní šachty)  směrem k povrchu, vložení těsnění a osazení betonového prstence s litinovým poklopem.</t>
  </si>
  <si>
    <t>H27</t>
  </si>
  <si>
    <t>Vedení trubní dálková a přípojná</t>
  </si>
  <si>
    <t>2317</t>
  </si>
  <si>
    <t>998272201R00</t>
  </si>
  <si>
    <t>Přesun hmot, trubní vedení ocelové, otevřený výkop</t>
  </si>
  <si>
    <t>Položka je určena pro trubní vedení z ocelových trub svařovaných včetně drobných objektů. Položka je určena pro trubní vedení, jejichž montáž se oceňuje podle sborníku 23-M. Platnost položky je vymezena pro nejmenší skladovací plochu 100 m2 + 0,35 m2/t, pro největší dopravní vzdálenost 100 m od těžiště místa uložení k těžišti skládek na povrchu. V případech, kdy nejsou splněny tyto podmínky použije se příplatek - 2215 až - 2219. Položka je určena i pro potrubí uložené nad zemí.</t>
  </si>
  <si>
    <t>Optika</t>
  </si>
  <si>
    <t xml:space="preserve">  Optika</t>
  </si>
  <si>
    <t>OptMat</t>
  </si>
  <si>
    <t>Optika Materiál</t>
  </si>
  <si>
    <t>2359</t>
  </si>
  <si>
    <t>OptMat001IM</t>
  </si>
  <si>
    <t>HDPE 40/33</t>
  </si>
  <si>
    <t>2360</t>
  </si>
  <si>
    <t>OptMat002IM</t>
  </si>
  <si>
    <t>Kopoflex</t>
  </si>
  <si>
    <t>2361</t>
  </si>
  <si>
    <t>OptMat003IM</t>
  </si>
  <si>
    <t>Spojka HDPE</t>
  </si>
  <si>
    <t>2362</t>
  </si>
  <si>
    <t>OptMat004IM</t>
  </si>
  <si>
    <t>Kabelová komora 610x610x670mm + poklop pojezdový litina</t>
  </si>
  <si>
    <t>2363</t>
  </si>
  <si>
    <t>OptMat005IM</t>
  </si>
  <si>
    <t>Kabelová komora 910x610x1220mm + poklop pojezdový litina</t>
  </si>
  <si>
    <t>2364</t>
  </si>
  <si>
    <t>OptMat006IM</t>
  </si>
  <si>
    <t>Optický kabel 12 vláken</t>
  </si>
  <si>
    <t>2365</t>
  </si>
  <si>
    <t>OptMat007IM</t>
  </si>
  <si>
    <t>Mikrotrubička 10mm</t>
  </si>
  <si>
    <t>2366</t>
  </si>
  <si>
    <t>OptMat008IM</t>
  </si>
  <si>
    <t>Adaptér E2000/APC</t>
  </si>
  <si>
    <t>2367</t>
  </si>
  <si>
    <t>OptMat009IM</t>
  </si>
  <si>
    <t>Těsnění pro trubičky 40/33; 10 mm x 5</t>
  </si>
  <si>
    <t>2368</t>
  </si>
  <si>
    <t>OptMat010IM</t>
  </si>
  <si>
    <t>Koncovka na mikrotrubičku 10mm</t>
  </si>
  <si>
    <t>2369</t>
  </si>
  <si>
    <t>OptMat011IM</t>
  </si>
  <si>
    <t>Izolační materiál, protipožární pěna, záslepky, gumoasfalt</t>
  </si>
  <si>
    <t>2370</t>
  </si>
  <si>
    <t>OptMat012IM</t>
  </si>
  <si>
    <t>Spojka HDPE T - matrix</t>
  </si>
  <si>
    <t>2371</t>
  </si>
  <si>
    <t>OptMat013IM</t>
  </si>
  <si>
    <t>Ostatní montážní materiál</t>
  </si>
  <si>
    <t>OptMont</t>
  </si>
  <si>
    <t>Optika Montáže</t>
  </si>
  <si>
    <t>2372</t>
  </si>
  <si>
    <t>OptMont001IM</t>
  </si>
  <si>
    <t>Záfuk svazku mikrotrubiček do HDPE trubky</t>
  </si>
  <si>
    <t>2373</t>
  </si>
  <si>
    <t>OptMont002IM</t>
  </si>
  <si>
    <t>Zatažení mikrotrubičky do objektu</t>
  </si>
  <si>
    <t>2374</t>
  </si>
  <si>
    <t>OptMont003IM</t>
  </si>
  <si>
    <t>Záfuk optického kabelu do mikrotrubičky</t>
  </si>
  <si>
    <t>2375</t>
  </si>
  <si>
    <t>OptMont004IM</t>
  </si>
  <si>
    <t>Montáž optického rozvaděče = v E-SLP</t>
  </si>
  <si>
    <t>2376</t>
  </si>
  <si>
    <t>OptMont005IM</t>
  </si>
  <si>
    <t>Montáž optické spojky v zemi</t>
  </si>
  <si>
    <t>2377</t>
  </si>
  <si>
    <t>OptMont006IM</t>
  </si>
  <si>
    <t>Montáž optických svárů</t>
  </si>
  <si>
    <t>2378</t>
  </si>
  <si>
    <t>OptMont007IM</t>
  </si>
  <si>
    <t>Komplexní měření optických vláken</t>
  </si>
  <si>
    <t>2379</t>
  </si>
  <si>
    <t>OptMont008IM</t>
  </si>
  <si>
    <t>Zpracování měřících protokolů</t>
  </si>
  <si>
    <t>2380</t>
  </si>
  <si>
    <t>OptMont009IM</t>
  </si>
  <si>
    <t>Zaměření podzemních tras včetně dokumentace</t>
  </si>
  <si>
    <t>OptZP</t>
  </si>
  <si>
    <t>Optika Zemní práce</t>
  </si>
  <si>
    <t>2381</t>
  </si>
  <si>
    <t>OptZP001IM</t>
  </si>
  <si>
    <t>Výkop kabelové rýhy 35/60 v asfaltu, výkop + zához + zhutnění + asfaltový povrch</t>
  </si>
  <si>
    <t>2382</t>
  </si>
  <si>
    <t>OptZP002IM</t>
  </si>
  <si>
    <t>Výkop kabelové rýhy 35/50 v dlažbě + výkop + zához zhutnění + osazení zámkové dlažby</t>
  </si>
  <si>
    <t>2383</t>
  </si>
  <si>
    <t>OptZP003IM</t>
  </si>
  <si>
    <t>Výkop kabelové rýhy 35/60 v trávníku, výkop + zához + zhutnění + osetí</t>
  </si>
  <si>
    <t>2384</t>
  </si>
  <si>
    <t>OptZP004IM</t>
  </si>
  <si>
    <t>Štěrkodrť 4/8 - násyp</t>
  </si>
  <si>
    <t>2385</t>
  </si>
  <si>
    <t>OptZP005IM</t>
  </si>
  <si>
    <t>Vytýčení trasy v zastavěném terénu</t>
  </si>
  <si>
    <t>2386</t>
  </si>
  <si>
    <t>OptZP006IM</t>
  </si>
  <si>
    <t>Výkop osazení a zához kabelové komory</t>
  </si>
  <si>
    <t>2387</t>
  </si>
  <si>
    <t>OptZP007IM</t>
  </si>
  <si>
    <t>2388</t>
  </si>
  <si>
    <t>OptZP008IM</t>
  </si>
  <si>
    <t>Zřízení a přesunutí přechodové lávky</t>
  </si>
  <si>
    <t>2389</t>
  </si>
  <si>
    <t>OptZP009IM</t>
  </si>
  <si>
    <t>Pokládka varovné folie</t>
  </si>
  <si>
    <t>2390</t>
  </si>
  <si>
    <t>OptZP010IM</t>
  </si>
  <si>
    <t>Vytýčení sítí jednotlivých správců</t>
  </si>
  <si>
    <t>2391</t>
  </si>
  <si>
    <t>OptZP011IM</t>
  </si>
  <si>
    <t>Průraz zdivem kamenným od 300 do 1200 mm tl.</t>
  </si>
  <si>
    <t>2392</t>
  </si>
  <si>
    <t>OptZP012IM</t>
  </si>
  <si>
    <t>Zabezpečení výkopu</t>
  </si>
  <si>
    <t>2393</t>
  </si>
  <si>
    <t>OptZP013IM</t>
  </si>
  <si>
    <t>Pokládka HDPE trubky 40/33</t>
  </si>
  <si>
    <t>2394</t>
  </si>
  <si>
    <t>OptZP014IM</t>
  </si>
  <si>
    <t>Pokládka PE nebo vrapované chráničky</t>
  </si>
  <si>
    <t>2395</t>
  </si>
  <si>
    <t>OptZP015IM</t>
  </si>
  <si>
    <t>Pokládka plastových žlabů včetně víka</t>
  </si>
  <si>
    <t>2396</t>
  </si>
  <si>
    <t>OptZP016IM</t>
  </si>
  <si>
    <t>Kalibrace a tlaková zkouška HDPE trubky</t>
  </si>
  <si>
    <t>2397</t>
  </si>
  <si>
    <t>OptZP017IM</t>
  </si>
  <si>
    <t>Montáž spojek a koncovek HDPE trubek</t>
  </si>
  <si>
    <t>2398</t>
  </si>
  <si>
    <t>OptZP018IM</t>
  </si>
  <si>
    <t>Koordinační činnost, technický dozor</t>
  </si>
  <si>
    <t>2399</t>
  </si>
  <si>
    <t>OptZP019IM</t>
  </si>
  <si>
    <t>Návrh DIO</t>
  </si>
  <si>
    <t>SH2</t>
  </si>
  <si>
    <t>Stropy</t>
  </si>
  <si>
    <t xml:space="preserve">  SH2</t>
  </si>
  <si>
    <t>Omítky ze suchých směsí</t>
  </si>
  <si>
    <t>2400</t>
  </si>
  <si>
    <t>601011112L01</t>
  </si>
  <si>
    <t>Omítka stropů jádrová ručně</t>
  </si>
  <si>
    <t>tloušťka vrstvy 20 mm</t>
  </si>
  <si>
    <t>29,14   SH2n01 
(18,64+29,99+29,71)*2   SH2n03 1.14, 1.15, 1.17 
15,42   SH2n07 
692,6   SH2n06 
(6,5-6,2)*((1,69+4,99+1,85)+6,12)*2   SH2n06 2.30 až 2.32 šikminy dopočet 
1,5*0,3*(3,6+8,1+8,4)   SH2n06 3.NP dle F-F šikminy dopočet SZ + top SV 
1,1*0,72*31,0   SH2n06 3.NP dle A-A šikminy dopočet JZ 
1,5*0,25*23,7   SH2n06 3.NP dle A-A šikminy dopočet SV</t>
  </si>
  <si>
    <t>Položka je kalkulována jako jedna z vrstev omítkové skladby. Položky za jednotlivé požadované vrstvy se sčítají.</t>
  </si>
  <si>
    <t>2401</t>
  </si>
  <si>
    <t>601031113L00</t>
  </si>
  <si>
    <t>Potažení dřev.stropů rákosovou rohoží 1x</t>
  </si>
  <si>
    <t>29,14   SH2n01</t>
  </si>
  <si>
    <t>2402</t>
  </si>
  <si>
    <t>601031113L01</t>
  </si>
  <si>
    <t>Potažení dřev.stropů rákosovou rohoží 2x</t>
  </si>
  <si>
    <t>18,64+29,99+29,71   SH2n03 1.14, 1.15, 1.17</t>
  </si>
  <si>
    <t>2404</t>
  </si>
  <si>
    <t>611423431L07</t>
  </si>
  <si>
    <t>Štuková výzdoba omítek stropů jádrových s rákosem</t>
  </si>
  <si>
    <t>2403</t>
  </si>
  <si>
    <t>611481112R00</t>
  </si>
  <si>
    <t>Potažení stropů keramickým pletivem s vypnutím</t>
  </si>
  <si>
    <t>4,64   1.03 A-A SH2n07 doplnění skladby 
5,08   2.03 A-A SH2n07 doplnění skladby 
5,70   3.02b A-A SH2n07 doplnění skladby</t>
  </si>
  <si>
    <t>Projektované nástřely /obvykle 6 až 8 kusů / m2) u tvrdých bezesparých podkladů se oceňují položkami souboru 95394 Vstřelování.</t>
  </si>
  <si>
    <t>2417</t>
  </si>
  <si>
    <t>595908501</t>
  </si>
  <si>
    <t>Heraklith C AK tl. 25 mm, 600 x 2000 mm</t>
  </si>
  <si>
    <t>15,42   SH2n07 
692,6   SH2n06 
1,5*0,3*(3,6+8,1+8,4)   SH2n06 3.NP dle F-F šikminy dopočet SZ + top SV 
1,1*0,72*31,0   SH2n06 3.NP dle A-A šikminy dopočet JZ 
1,5*0,25*23,7   SH2n06 3.NP dle A-A šikminy dopočet SV</t>
  </si>
  <si>
    <t>Jednovrstvá deska z dřevité vlny pojená cementem určená na zvukově pohltivé obklady vnitřních stěn, stropů a provětrávaných fasád.  R = 0,35 m2K/W</t>
  </si>
  <si>
    <t>2418</t>
  </si>
  <si>
    <t>15,63*0,022   1.36 SH2n09 
27,32*0,22   1.34 SH2n09</t>
  </si>
  <si>
    <t>2416</t>
  </si>
  <si>
    <t>762421130L01</t>
  </si>
  <si>
    <t>Montáž obložení stropů dřevocem.deskami tl.do 50mm bez olištování</t>
  </si>
  <si>
    <t>15,42   SH2n07 
692,6   SH2n06 
(6,5-6,2)*((1,69+4,99+1,85)+6,12)*2   SH2n06 2.30 až 2.32 šikminy dopočet 
1,5*0,3*(3,6+8,1+8,4)   SH2n06 3.NP dle F-F šikminy dopočet SZ + top SV 
1,1*0,72*31,0   SH2n06 3.NP dle A-A šikminy dopočet JZ 
1,5*0,25*23,7   SH2n06 3.NP dle A-A šikminy dopočet SV</t>
  </si>
  <si>
    <t>V položce nejsou zakalkulovány náklady na olištování. Olištování se oceňuje položkou číslo 762 41-1101. V položce nejsou zakalkulovány i náklady na dodávku obkladů. Tato dodávka se oceňuje ve specifikaci, ztratné se doporučuje ve výši  5 %.</t>
  </si>
  <si>
    <t>2415</t>
  </si>
  <si>
    <t>762823111L10</t>
  </si>
  <si>
    <t>Montáž stropnic hraněných plochy do 75 cm2</t>
  </si>
  <si>
    <t>včetně dodávky řeziva - hranoly 4/10, 5/10</t>
  </si>
  <si>
    <t>15,42/0,3   SH2n07 
692,6/0,3   SH2n06 1/2 rošt z hranolů pod parozábranou 
692,6/0,3   SH2n06 1/2 rošt konstr. hranol nad parozábranou 
(8,22-6,2)*((1,69+4,99+1,85)+6,12)*2/0,3*2   SH2n06 2.30 až 2.32 šikminy dopočet celý rošt 
1,5*0,3*(3,6+8,1+8,4)/0,3*2   SH2n06 3.NP dle F-F šikminy dopočet SZ + top SV celý rošt 
1,1*0,72*31,0/0,3*2   SH2n06 3.NP dle A-A šikminy dopočet JZ celý rošt 
1,5*0,25*23,7/0,3*2   SH2n06 3.NP dle A-A šikminy dopočet SV celý rošt</t>
  </si>
  <si>
    <t>2414</t>
  </si>
  <si>
    <t>762823112RT3</t>
  </si>
  <si>
    <t>Montáž stropnic hraněných plochy do 120 cm2</t>
  </si>
  <si>
    <t>včetně dodávky řeziva - hranoly 10/12</t>
  </si>
  <si>
    <t>35,56/0,3   1.16 M2 SH2n04 
20,62/0,3   2.40 altán SH2n04</t>
  </si>
  <si>
    <t>2413</t>
  </si>
  <si>
    <t>762840110L22</t>
  </si>
  <si>
    <t>Podbíjení z hrubých prken na sraz, impregnace</t>
  </si>
  <si>
    <t>prkna tloušťky 22 mm</t>
  </si>
  <si>
    <t>95,7*0,2   1.07 
20,0*0,5   rám š. 500 mm 
18,64+29,99+29,71   SH2n03 1.14, 1.15, 1.17 
20,62   2.40 atán SH2n04 
35,56   1.16 M2 SH2n04</t>
  </si>
  <si>
    <t>Krytina tvrdá</t>
  </si>
  <si>
    <t>2409</t>
  </si>
  <si>
    <t>765799311RL2</t>
  </si>
  <si>
    <t>Montáž fólie na krokve přibitím se slepením spojů</t>
  </si>
  <si>
    <t>podstřešní difúzní fólie Tyvek Soft</t>
  </si>
  <si>
    <t>0   SH2n06 
;m. č. 2.30 VSTUP ;5,66    
;m. č. 2.31 DĚTSKÝ KOUTEK ;40,56    
;m. č. 2.32 WC ;3,52    
;m. č. 3.01 SCHODIŠTĚ 2 ;6,91    
;m. č. 3.03 SCHODIŠTĚ 3 ;9,27    
;m. č. 3.04b PŘEDSÍŇ ;4,04    
;m. č. 3.07 VÝTVARNÝ AT. (16 osob) ;35,43    
;m. č. 3.08 SKLAD ;12,75    
;m. č. 3.09 VÍCEÚČELOVÁ M. 10 (10 osob) ;42,13    
;m. č. 3.10 POČÍTAČOVÁ UČEBNA (16 osob) ;60,34    
;m. č. 3.11 SKLAD ;13,25    
;m. č. 3.12 VÍCEÚČELOVÁ M. 11 (10 osob) ;22,74    
;m. č. 3.13 WC ;3,87    
;m. č. 3.14 WC ;14,7    
;m. č. 3.15 KANCELÁŘ 1 ;21,81    
;m. č. 3.16 KANCELÁŘ 2 ;15,57    
;m. č. 3.17 ZÁZEMÍ LEKTORŮ ;15,5    
;m. č. 3.18 ZÁZEMÍ LEKTORŮ ;12,86    
;m. č. 3.19 ZÁZEMÍ LEKTORŮ ;18,64    
;m. č. 3.20 SDÍLENÁ KANCELÁŘ ;18,16    
;m. č. 3.21 SKLAD ;12,08    
;m. č. 3.22 SKLAD ;12,46    
;m. č. 3.23 KUCHYŇKA ;9,31    
;m. č. 3.24 KANCELÁŘ 7 ;12,93    
;m. č. 3.25 KANCELÁŘ 8 ;14,71    
;m. č. 3.26 KANCELÁŘ 9 ;25,92    
;m. č. 3.27 KANCELÁŘ 10 ;24,21    
;m. č. 3.28 KANCELÁŘ 11 ;11,91    
;m. č. 3.29 CHODBA ;11,39    
;m. č. 3.30 CHODBA ;12,22    
;m. č. 3.31 CHODBA ;22,38    
;m. č. 3.32 CHODBA ;25,11    
;m. č. 3.33 CHODBA ;41,69    
;m. č. 3.34 CHODBA ;60,74    
;m. č. 3.35 CHODBA ;6,64    
;m. č. 3.36 CHODBA ;6,81    
;m. č. 3.37 SCHODIŠTĚ ;4,38</t>
  </si>
  <si>
    <t>Položka je určena pro montáž fólie na krokve na střeše o sklonu do 35°. Montáž fólie ve sklonu přes 35° do 45° se oceňuje s příplatkem za sklon položkou č. 765 79-9315.R00. Montáž fólie ve sklonu přes 45° se stanovuje individuálně. Včetně dodávky materiálu.</t>
  </si>
  <si>
    <t>2411</t>
  </si>
  <si>
    <t>766421240L01</t>
  </si>
  <si>
    <t>Obložení podhledů hoblovanými prkny</t>
  </si>
  <si>
    <t>15,63   1.36 SH2n09 
27,32   1.34 SH2n09</t>
  </si>
  <si>
    <t>V položce nejsou zakalkulovány náklady na montáž podkladového roštu, tato montáž se oceňuje položkou 766 42 7112, i náklady na dodání obkladového materiálu, tato dodávka se oceňuje ve specifikaci, ztratné se doporučuje ve výši 4%.</t>
  </si>
  <si>
    <t>2410</t>
  </si>
  <si>
    <t>766423210L01</t>
  </si>
  <si>
    <t>Obložení podhledů - kazetový strop</t>
  </si>
  <si>
    <t>20,62   2.40 atán SH2n04 
35,56   1.16 M2 SH2n04</t>
  </si>
  <si>
    <t>2412</t>
  </si>
  <si>
    <t>766427112L01</t>
  </si>
  <si>
    <t>Podkladový rošt pro obložení podhledů</t>
  </si>
  <si>
    <t>15,63/0,3   1.36 SH2n09 
27,32/0,3   1.34 SH2n09</t>
  </si>
  <si>
    <t>V položce není zakalkulována montáž a dodávka nosných prvků (například konzol, trnů) pro zavěšený rošt. Montáž a dodávka se oceňují individuální kalkulací. Cena položky cíleně snížena 25.10.2004, opravena 12/2018</t>
  </si>
  <si>
    <t>2419</t>
  </si>
  <si>
    <t>948,72   dle tabulky místností</t>
  </si>
  <si>
    <t>2420</t>
  </si>
  <si>
    <t>1601,70   dle tabulky místností</t>
  </si>
  <si>
    <t>2421</t>
  </si>
  <si>
    <t>941955003R00</t>
  </si>
  <si>
    <t>Lešení lehké pomocné, výška podlahy do 2,5 m</t>
  </si>
  <si>
    <t>131,15   dle tabulky místností</t>
  </si>
  <si>
    <t>2422</t>
  </si>
  <si>
    <t>943944121R00</t>
  </si>
  <si>
    <t>Montáž lešení prostorového těžkého, H 20 m, 300 kg</t>
  </si>
  <si>
    <t>37,26*(6,94+3,90)   schodiště 1 
35,12*7,05   kavárna 
3,9*(2,6+0,55+3,8+0,4+3,8+0,8+2,5)+3,12*(3,8+0,4+3,8+0,8+2,5)   výtahy</t>
  </si>
  <si>
    <t>2423</t>
  </si>
  <si>
    <t>943944291R00</t>
  </si>
  <si>
    <t>Příplatek za každý měsíc použití lešení k pol.4121</t>
  </si>
  <si>
    <t>743,1054*8</t>
  </si>
  <si>
    <t>2424</t>
  </si>
  <si>
    <t>943944821R00</t>
  </si>
  <si>
    <t>Demontáž lešení prostorov.těžkého, H 20 m, 300 kg</t>
  </si>
  <si>
    <t>2425</t>
  </si>
  <si>
    <t>943955021R00</t>
  </si>
  <si>
    <t>Montáž lešeňové podlahy s příčníky a podél.,H 10 m</t>
  </si>
  <si>
    <t>37,26*4+35,12*3</t>
  </si>
  <si>
    <t>2428</t>
  </si>
  <si>
    <t>943955151R00</t>
  </si>
  <si>
    <t>Montáž lešeň. podl., šachta 6 m2, bez příč. a pod.</t>
  </si>
  <si>
    <t>3,9*5+3,12*4   šachty výtahů</t>
  </si>
  <si>
    <t>2429</t>
  </si>
  <si>
    <t>943955191R00</t>
  </si>
  <si>
    <t>Příplatek za každý měsíc použití leš.k pol.21až 41</t>
  </si>
  <si>
    <t>2426</t>
  </si>
  <si>
    <t>2427</t>
  </si>
  <si>
    <t>943955821R00</t>
  </si>
  <si>
    <t>Demontáž leš. podlahy s příč. a podélníky, H 10 m</t>
  </si>
  <si>
    <t>2430</t>
  </si>
  <si>
    <t>943955851R00</t>
  </si>
  <si>
    <t>Demont. leš. podl., šachta 6 m2, bez příč. a podél</t>
  </si>
  <si>
    <t>2431</t>
  </si>
  <si>
    <t>953944116R00</t>
  </si>
  <si>
    <t>Vstřelování hřebů, typu A, D 8 x 30 až 70 mm</t>
  </si>
  <si>
    <t>15,42*12   A-A SH2n07 doplnění skladby 
+4,96   zaokr.</t>
  </si>
  <si>
    <t>2406</t>
  </si>
  <si>
    <t>713111130RT1</t>
  </si>
  <si>
    <t>Izolace tepelné stropů, vložená mezi krokve</t>
  </si>
  <si>
    <t>1 vrstva - materiál ve specifikaci</t>
  </si>
  <si>
    <t>692,6   SH2n06 konstr. hranol 
(6,5-6,2)*((1,69+4,99+1,85)+6,12)*2   SH2n06 2.30 až 2.32 šikminy dopočet 
1,5*0,3*(3,6+8,1+8,4)   SH2n06 3.NP dle F-F šikminy dopočet SZ + top SV 
1,1*0,72*31,0   SH2n06 3.NP dle A-A šikminy dopočet JZ 
1,5*0,25*23,7   SH2n06 3.NP dle A-A šikminy dopočet SV</t>
  </si>
  <si>
    <t>2407</t>
  </si>
  <si>
    <t>713111130RT2</t>
  </si>
  <si>
    <t>2 vrstvy - materiál ve specifikaci</t>
  </si>
  <si>
    <t>692,6   SH2n06 krokve 
(8,22-6,2)*((1,69+4,99+1,85)+6,12)*2   SH2n06 2.30 až 2.32 šikminy dopočet 
1,5*0,77*(3,6+8,1+8,4)   SH2n06 3.NP dle F-F šikminy dopočet SZ + top SV 
1,1*1,6*31,0   SH2n06 3.NP dle A-A šikminy dopočet JZ 
1,5*0,6*23,7   SH2n06 3.NP dle A-A šikminy dopočet SV</t>
  </si>
  <si>
    <t>2405</t>
  </si>
  <si>
    <t>713111211RK5</t>
  </si>
  <si>
    <t>Montáž parozábrany krovů spodem s přelepením spojů</t>
  </si>
  <si>
    <t>Jutafol N 140 standard</t>
  </si>
  <si>
    <t>692,6    
(8,22-6,2)*((1,69+4,99+1,85)+6,12)*2   SH2n06 2.30 až 2.32 šikminy dopočet 
1,5*0,3*(3,6+8,1+8,4)   SH2n06 3.NP dle F-F šikminy dopočet SZ + top SV 
1,1*0,72*31,0   SH2n06 3.NP dle A-A šikminy dopočet JZ 
1,5*0,25*23,7   SH2n06 3.NP dle A-A šikminy dopočet SV</t>
  </si>
  <si>
    <t>Položka je určena pro montáž fólie na konstrukce krovů spodem, s přelepením spojů.  S dodávkou parotěsné zábrany.</t>
  </si>
  <si>
    <t>2408</t>
  </si>
  <si>
    <t>713130010RAA</t>
  </si>
  <si>
    <t>Izolace tepelná stěn přibití Isover UNI</t>
  </si>
  <si>
    <t>tloušťka 6 cm</t>
  </si>
  <si>
    <t>692,6   SH2n06 konstr. hranol 
692,6*2   SH2n06 krokve</t>
  </si>
  <si>
    <t>SH3</t>
  </si>
  <si>
    <t>Skladby horizontální - střechy</t>
  </si>
  <si>
    <t xml:space="preserve">  SH3</t>
  </si>
  <si>
    <t>2453</t>
  </si>
  <si>
    <t>762340010RAB</t>
  </si>
  <si>
    <t>Bednění střech z prken na sraz</t>
  </si>
  <si>
    <t>prkna tloušťky 24 mm, včetně dodávky</t>
  </si>
  <si>
    <t>2432</t>
  </si>
  <si>
    <t>764211241R00</t>
  </si>
  <si>
    <t>Krytina hladká z Cu, svitky š. 670mm, sklon do 30°</t>
  </si>
  <si>
    <t>177-3,8*5,3-2,1*3,5-2,7*2,2   ploché části střech</t>
  </si>
  <si>
    <t>Položka je kalkulována včetně úpravy krytiny u okapů, prostupů a výčnělků.</t>
  </si>
  <si>
    <t>2433</t>
  </si>
  <si>
    <t>764211299R00</t>
  </si>
  <si>
    <t>Montáž - překážka v krytině Cu</t>
  </si>
  <si>
    <t>V položce je zakalkulována pouze práce a spojovací materiál.</t>
  </si>
  <si>
    <t>2443</t>
  </si>
  <si>
    <t>283222031</t>
  </si>
  <si>
    <t>Fólie střešní mPVC Monarplan FM 1,2 mm š. 1,06 m</t>
  </si>
  <si>
    <t>667,28*1,15   úžlabí, hřeben, nároží, ploché části střechy</t>
  </si>
  <si>
    <t>Monarplan FM 1,2 je hydroizolační střešní fólie na bázi PVC vyráběná špičkovou výrobní technologií oboustranného extruzního nanášení na impregnovanou nosnou polyesterovou vložku.  Monarplan FM 1,2 vyniká těmito přednostmi :  •  Perfektní svařitelnost  •  Špičková flexibilita za nízkých teplot  •  Vysoká rozměrová stabilita  •  Vynikající odolnost vůči povětrnostním vlivům  •  Bezkonkurenční pevnost v tahu  Monarplan FM 1,2 je určen k provádění jednovrstvých mechanicky kotvených povlakových krytin plochých střech.  Plošná hmotnost 1575 g/m2 Rozměry 1,06 x 20 m</t>
  </si>
  <si>
    <t>2444</t>
  </si>
  <si>
    <t>28329223VD</t>
  </si>
  <si>
    <t>Fólie strukturovaná pod plechovou krytinu v. 8 mm</t>
  </si>
  <si>
    <t>177   ploché části střech 
;ztratné 5%; 8,85</t>
  </si>
  <si>
    <t>2445</t>
  </si>
  <si>
    <t>58388801</t>
  </si>
  <si>
    <t>Úžlabnice břidlice L/P 35x13 cm</t>
  </si>
  <si>
    <t>78,4*1,2*33,3   33,3 ks na 1bm</t>
  </si>
  <si>
    <t>Břidlice přírodní  překrytí horní min. v cm: 8 počet řad na 1 bm: 3,7 počet ks/bm: 33,3  každá šablona je již opatřena otvory pro hřebíky</t>
  </si>
  <si>
    <t>2446</t>
  </si>
  <si>
    <t>58388812</t>
  </si>
  <si>
    <t>Čtverec pro lem střechy břidlice 25x25 cm</t>
  </si>
  <si>
    <t>(5,5+3,0)*5,9   5,9 ks na 1 bm</t>
  </si>
  <si>
    <t>Břidlice přírodní  překrytí min. v cm: 8 počet ks/bm: 5,9  každá šablona je již opatřena otvory pro hřebíky</t>
  </si>
  <si>
    <t>2447</t>
  </si>
  <si>
    <t>58388822</t>
  </si>
  <si>
    <t>Čtverec pro okap břidlice 25x25 cm</t>
  </si>
  <si>
    <t>(43+35+9,5+21+19+9+5+6,5+29)*8   8 ks na 1 bm</t>
  </si>
  <si>
    <t>Břidlice přírodní  okap dvojitý: počet ks/bm: 8  okap jednoduchý: překrytí min. v cm: 8 počet ks/bm: 5,9</t>
  </si>
  <si>
    <t>2448</t>
  </si>
  <si>
    <t>58388832</t>
  </si>
  <si>
    <t>Čtverec pro hřeben břidlice 25x25 cm</t>
  </si>
  <si>
    <t>396,2*5,9   5,9 ks na 1 bm hřeben i nároží</t>
  </si>
  <si>
    <t>Břidlice přírodní  překrytí min. v cm: 8 počet ks/bm: 5,9  šablona je dodávána bez otvorů, pokrývač je udělá dle potřeby, min. 3 otvory</t>
  </si>
  <si>
    <t>2452</t>
  </si>
  <si>
    <t>60596005</t>
  </si>
  <si>
    <t>Řezivo na výrobu bednění</t>
  </si>
  <si>
    <t>(31,0*2,5+13,5*2,5-3*3+17,5*3+3,0*1,0+5,5*3,5)*0,024   ploché části střechy 
;ztratné 10%; 0,4248</t>
  </si>
  <si>
    <t>JMDZ</t>
  </si>
  <si>
    <t>2450</t>
  </si>
  <si>
    <t>60596011</t>
  </si>
  <si>
    <t>Řezivo na vybednění úžlabí seříznuté do kónusu dle úhlu úžlabí</t>
  </si>
  <si>
    <t>78,4*1,1</t>
  </si>
  <si>
    <t>2442</t>
  </si>
  <si>
    <t>67352180</t>
  </si>
  <si>
    <t>Fólie hydroizolační difuzní Tyvek SOFT ANTIREFLEX</t>
  </si>
  <si>
    <t>1721,98    
1721,98*0,05   ztratné 
-177   odpočet plochých částí střechy</t>
  </si>
  <si>
    <t>Pojistná hydroizolace. Kontaktní difúzně otevřená fólie sd &lt; 0,03 m, možnost kladení přímo na izolaci i na bednění, použití na chemicky ošetřený krov, šíře role 1500 mm, UV stabilita 4 měsíce, teplotní odolnost -40 až +100 °C. Membrána má také antireflexní povrch a bude funkční i v případě instalace nepotištěnou (bílou) stranou vzhůru. Ekvivalentní difuzní tloušťka sd: 0,03 m, hmotnost: 8,0 kg, tloušťka: 220 µm.</t>
  </si>
  <si>
    <t>2441</t>
  </si>
  <si>
    <t>712361703RT1</t>
  </si>
  <si>
    <t>Povlaková krytina střech do 10°, fólií lepenou</t>
  </si>
  <si>
    <t>1 vrstva - fólie ve specifikaci</t>
  </si>
  <si>
    <t>31,0*2,5+13,5*2,5-3*3+17,5*3+3,0*1,0+5,5*3,5   ploché části střechy 
78,4*1,2   úžlabí 
396,2   hřeben, nároží</t>
  </si>
  <si>
    <t>Povlaková krytina je provedena pryžovou folií přilepenou v plné ploše. Při stanovení množství izolace se z celkového množství neodečítají otvory nebo neizolované plochy menší než 2 m2. Plochy povlakové krytiny střech jednotlivě menší než 10 m2 se oceňují s příplatkem položka číslo 712 39 - 9097.</t>
  </si>
  <si>
    <t>2440</t>
  </si>
  <si>
    <t>762088116Rm2</t>
  </si>
  <si>
    <t>2451</t>
  </si>
  <si>
    <t>762341210R00</t>
  </si>
  <si>
    <t>Montáž bednění střech rovných, prkna hrubá na sraz</t>
  </si>
  <si>
    <t>31,0*2,5+13,5*2,5-3*3+17,5*3+3,0*1,0+5,5*3,5   ploché části střechy</t>
  </si>
  <si>
    <t>V položce nejsou zakalkulovány náklady na dodávku řeziva.Tato dodávka se oceňuje ve specifikaci ztratné se doporučuje ve výši 10 %.</t>
  </si>
  <si>
    <t>2449</t>
  </si>
  <si>
    <t>762341310R00</t>
  </si>
  <si>
    <t>Montáž bednění střech oblouk., prkna hrubá na sraz</t>
  </si>
  <si>
    <t>78,4   pro úžlabí</t>
  </si>
  <si>
    <t>2434</t>
  </si>
  <si>
    <t>765342113RT2</t>
  </si>
  <si>
    <t>Krytina z břidlice 22x22 cm stř.jedn. jedn.krytí</t>
  </si>
  <si>
    <t>sklon střechy od 30° do 45°</t>
  </si>
  <si>
    <t>(41,6*13,7-2,1*3,5*0-2,7*2,2*0)*1,4   SZ 
21,3*9,2*1,4   JZ 
(19,0*8,8+16,5*6,6-3,8*5,3*0)*1,4   SV 
5,2*12,0   SZ vjezd 
14,0*7,6-7,8*3,0-5,0*5,6*0,5-1,2*1,2*0,5   SZ domek vrátného 
9,9*7,8*1,3+1,9*1,9*3,15*1,2   garáž 
7,4*5,5*1,4   altán</t>
  </si>
  <si>
    <t>Položka je určena pro zastřešení přírodní břidlicí střech jednoduchých s jednoduchým krytím, na předem připravený podklad a platí i pro čtverec s obloukem, čtverec se sraženými rohy a šestihran. Bezpečný sklon střechy pro daný druh krytí a formát a velikost kamene, bez spolupůsobení dalších vrstev střešního pláště, je roven nebo větší než 40°. Zastřešení nad 60°se stanoví individuálně.  V položce je započítán prořez a ztratné pro břidlici v této výši: 70÷100 ks/m2  15% 50÷70 ks/m2  10% 30÷50 ks/m2  7% do 30 ks/m2  5%</t>
  </si>
  <si>
    <t>2438</t>
  </si>
  <si>
    <t>765349611R00</t>
  </si>
  <si>
    <t>Montáž okrajníku s přesahem</t>
  </si>
  <si>
    <t>43,0+35,0+9,5+21,0+16,5+19,0+9,0+5,0+6,5+29,0   přední+pravé+levé křídlo okrajník 
19,0+15,0+3,5+27,0+13,0+4,7*2+9,5+24,5+2,5*2   přední+pravé+levé křídlo hřeben 
37,2+12,6+27,0   přední+pravé+levé křídlo nároží</t>
  </si>
  <si>
    <t>Položka obsahuje pouze montážní práce a platí i pro lemování štítů,obrubník hřebenový nebo nárožník na střeše o sklonu do 30°. Veškerý materiál se ocení ve specifikaci. Montáž okrajníku s přesahem, lemování štítů, obrubníku hřebenového a nárožníku ve sklonu přes 30°do 45° se ocení připlatkem za sklon položkou č.765 34-9631 a od 45°do 75°se stanoví individuálně.</t>
  </si>
  <si>
    <t>2437</t>
  </si>
  <si>
    <t>765349631R00</t>
  </si>
  <si>
    <t>Příplatek za sklon pro m. okrajníku od 30°do 45°</t>
  </si>
  <si>
    <t>Položka je určena pro montáž okrajníku s přesahem, lemování štítů, obrubníku hřebenového nebo nárožníku.</t>
  </si>
  <si>
    <t>2436</t>
  </si>
  <si>
    <t>765349711R00</t>
  </si>
  <si>
    <t>Vykrývání úžlabí tvarovkami</t>
  </si>
  <si>
    <t>7,8+5,4+20,4+18,0+26,8   přední+pravé+levé křídlo úžlabí š 1,0 m</t>
  </si>
  <si>
    <t>Položka obsahuje pouze montážní práce na střeše o sklonu do 30°. Veškerý materiál se ocení ve specifikaci. Montáž vykrývání úžlabí ve sklonu přes 30°do 45° se ocení příplatkem za sklon položkou 765 34-9731a od 45°do 75°se stanoví individuálně.</t>
  </si>
  <si>
    <t>2435</t>
  </si>
  <si>
    <t>765349731R00</t>
  </si>
  <si>
    <t>Přípl.za sklon pro vykr.úžl.a oblin od 30°do 45°</t>
  </si>
  <si>
    <t>Položka je určena pro montáž vykrývání úžlabí a oblých částí střech (volská oka, náběhy ke komínům apod.) tvarovkami.</t>
  </si>
  <si>
    <t>2439</t>
  </si>
  <si>
    <t>765901001R00</t>
  </si>
  <si>
    <t>Montáž podstřešní fólie</t>
  </si>
  <si>
    <t>SO02</t>
  </si>
  <si>
    <t>Schodiště navrhované</t>
  </si>
  <si>
    <t xml:space="preserve">  SO02</t>
  </si>
  <si>
    <t>2454</t>
  </si>
  <si>
    <t>767200091RAL</t>
  </si>
  <si>
    <t>Schodiště ocelové vč zábradlí, kotvení a povrchových úprav D+M</t>
  </si>
  <si>
    <t>2500   výška 4,8 průměr 3,3 odhad kg, bude upřesněno 
2,8*4*12,9   IPE140 lávky 
2,8*1,0*2*19,8   podlahový rošt lávky 
0   po změně PD 2018_10 přeřadit do SO-02</t>
  </si>
  <si>
    <t>SO03</t>
  </si>
  <si>
    <t>Skleník</t>
  </si>
  <si>
    <t xml:space="preserve">  SO03</t>
  </si>
  <si>
    <t>2465</t>
  </si>
  <si>
    <t>762521109L01VD</t>
  </si>
  <si>
    <t>Rampa k položení na schody - svlaková deska, masiv smrk</t>
  </si>
  <si>
    <t>1,1   T/1-113 rampa na schody skleníku m. č. 1.39</t>
  </si>
  <si>
    <t>2457</t>
  </si>
  <si>
    <t>1323543050</t>
  </si>
  <si>
    <t>Tyč ocelová pro výrobu skleníků, světlíků apod vč povrchové úpravy</t>
  </si>
  <si>
    <t>906,384*0,001</t>
  </si>
  <si>
    <t>2458</t>
  </si>
  <si>
    <t>767220253VD</t>
  </si>
  <si>
    <t>Zábradlí kované výšky do 1,0 m, nátěr kovářskou grafitovou černí matnou Z/2-53</t>
  </si>
  <si>
    <t>12,215   zábradlí na skleníku</t>
  </si>
  <si>
    <t>2459</t>
  </si>
  <si>
    <t>767591118VD</t>
  </si>
  <si>
    <t>Schody a galerie ve skleníku včetně schodnic a zábradlí, nátěr kovářskou gafitovou černí matnou Z/1- 118</t>
  </si>
  <si>
    <t>3,45*2,0</t>
  </si>
  <si>
    <t>2456</t>
  </si>
  <si>
    <t>767995102R00</t>
  </si>
  <si>
    <t>Výroba a montáž kov. atypických konstr. do 10 kg</t>
  </si>
  <si>
    <t>37*(4,1+2,75)*2,6   skleník 
37*(0,95+0,12)*2,6   pařeniště 
4*(2,4+1,6)*4,8   montážní vstup 
4*(0,95+1,6)*4,8   otevíravá křídla pařeniště 
4*(0,2+1,6)*2,6   otevíravé čelo pařeniště</t>
  </si>
  <si>
    <t>2462</t>
  </si>
  <si>
    <t>63437106</t>
  </si>
  <si>
    <t>Sklo bezpeč.vícevrstvé STRATOBEL tl. 6,8 mm</t>
  </si>
  <si>
    <t>101,7    
;ztratné 5%; 5,085</t>
  </si>
  <si>
    <t>sklo ploché vrstvené ze dvou nebo více tabulí s vloženou fólií  tl. 6,8 mm (3+3+0,8)  160 x 200 160 x 205  321 x 200 321 x 225 321 x 600</t>
  </si>
  <si>
    <t>2463</t>
  </si>
  <si>
    <t>672TR125CM92VD</t>
  </si>
  <si>
    <t>Rašlový úplet - stínění 92% šíře 125 cm</t>
  </si>
  <si>
    <t>12*(4,1+2,75)   skleník 
12*(0,95+0,12)   pařeniště</t>
  </si>
  <si>
    <t>2460</t>
  </si>
  <si>
    <t>787300901R00</t>
  </si>
  <si>
    <t>Zasklívání střešních konstrukcí - přetmelení</t>
  </si>
  <si>
    <t>37*(4,1+2,75)   skleník 
(4,3+1,4+4,53)*2   skleník boční stěny - část nad zdmi 
37*(0,95+0,12)   pařeniště 
4*(2,4+1,6)   montážní vstup 
4*(0,95+1,6)   otevíravá křídla pařeniště 
4*(0,2+1,6)   otevíravé čelo pařeniště</t>
  </si>
  <si>
    <t>2461</t>
  </si>
  <si>
    <t>787340235L01</t>
  </si>
  <si>
    <t>Zasklívání střešních i stěnových konstrukcí,zatmelení do 8 mm celkové tl. skla</t>
  </si>
  <si>
    <t>12,0*(4,1+2,75)-2*(2,4*1,6)   skleník 
4,3*(3,6-2,2)*2/2   skleník boční stěny - část nad zdmi 
12,0*(0,95+0,12)   pařeniště 
2*(2,4*1,6)   montážní vstup 
(0,2*1,6*2)   otevíravé čelo pařeniště</t>
  </si>
  <si>
    <t>2464</t>
  </si>
  <si>
    <t>998787103R00</t>
  </si>
  <si>
    <t>Přesun hmot pro zasklívání, výšky do 24 m</t>
  </si>
  <si>
    <t>H767</t>
  </si>
  <si>
    <t>2455</t>
  </si>
  <si>
    <t>998767103R00</t>
  </si>
  <si>
    <t>Přesun hmot pro zámečnické konstr., výšky do 24 m</t>
  </si>
  <si>
    <t>SO04</t>
  </si>
  <si>
    <t>Světlík</t>
  </si>
  <si>
    <t xml:space="preserve">  SO04</t>
  </si>
  <si>
    <t>2469</t>
  </si>
  <si>
    <t>39,7356*0,004</t>
  </si>
  <si>
    <t>2467</t>
  </si>
  <si>
    <t>767311230R00</t>
  </si>
  <si>
    <t>Montáž světlíků sedlových bez zasklení,rozp.300 cm</t>
  </si>
  <si>
    <t>18,0*1,4142+(2,9+2,12)*2+2,12*2   navrhovaný světlík SZ/JZ</t>
  </si>
  <si>
    <t>2468</t>
  </si>
  <si>
    <t>2470</t>
  </si>
  <si>
    <t>998767203R00</t>
  </si>
  <si>
    <t>%</t>
  </si>
  <si>
    <t>2472</t>
  </si>
  <si>
    <t>63481579.A</t>
  </si>
  <si>
    <t>Dvojsklo komb. bezpečn. čiré 6,4 + Float 6 mm</t>
  </si>
  <si>
    <t>10+6</t>
  </si>
  <si>
    <t>plocha 0,51 m2 a více Bezpečnostní sklo s fólií VSG 33.1 (STADIP) - fólie čirá  maximální formát je 321 x 250 cm u plochy nad 5 m2 je přirážka + 260,- Kč/m2 k ceně dvojskla pokud výška i šířka zároveň přesahuje 250 cm, počítá se cena individuálně cena při šířce rámečku do 20 mm příplatek za plnění argonem: 5 Kč/l (šířka dělícího rámečku mezi skly se rovná objemu plynu v litrech příplatek za zvláštní a nepravidelné tvary: podle tvaru 40 - 200%</t>
  </si>
  <si>
    <t>2471</t>
  </si>
  <si>
    <t>10*2+6   kalené sklo + float</t>
  </si>
  <si>
    <t>2473</t>
  </si>
  <si>
    <t>2466</t>
  </si>
  <si>
    <t>SV1</t>
  </si>
  <si>
    <t>Svislé konstrukce</t>
  </si>
  <si>
    <t xml:space="preserve">  SV1</t>
  </si>
  <si>
    <t>2474</t>
  </si>
  <si>
    <t>311112120RT3</t>
  </si>
  <si>
    <t>Stěna z tvárnic ztraceného bednění, tl. 20 cm</t>
  </si>
  <si>
    <t>zalití tvárnic betonem C 20/25</t>
  </si>
  <si>
    <t>;m.č. 1.11 SVn06 tl. 0,215;7,46   Dle tabulky skladeb nových svislých konstrukcí SV1n06 
;m.č. 2.07 SVn06 tl. 0,215;8,864    
;m.č. 2.07 SVn06 tl. 0,215;5,176    
;m.č. 3.02 SVn06 tl. 0,215;4,9782    
;m.č. 3.04 SVn06 tl. 0,215;9,89836    
;m.č. 3.02 SVn06 tl. 0,215;6,8672    
;m.č. 3.04 SVn06 tl. 0,25;4,32036    
;m.č. 0.03 SVn05 tl. 0,2;0   Dle tabulky skladeb nových svislých konstrukcí SV1n05 
;m.č. 1.11 SVn05 tl. 0,2;8,148    
;m.č. 2.07 SVn05 tl. 0,2;10,3725    
;m.č. 3.02 SVn05 tl. 0,2;8,5005</t>
  </si>
  <si>
    <t>Ztracené bednění z betonových tvárnic a zálivka betonem. Případné vložení betonářské oceli se oceňuje samostatně.</t>
  </si>
  <si>
    <t>2475</t>
  </si>
  <si>
    <t>311231114L01</t>
  </si>
  <si>
    <t>Zdivo nosné cihelné z CP 29 P15 na MV 2,5</t>
  </si>
  <si>
    <t>tl. od 65mm, dozdívky, přizdívky ostění, zazdívky otvorů</t>
  </si>
  <si>
    <t>;m.č. 3.26 SVn01 tl. 0,1;0,25   Dle skladby SV1n01 
;m.č. 3.28 SVn01 tl. 0,1;0,25    
;m.č. 0.03 SVn01 tl. 0,12;0,156    
;m.č. 1.35 SVn01 tl. 0,15;0,234    
;m.č. 1.05 SVn01 tl. 0,15;0,5745    
;m.č. 1.20 SVn01 tl. 0,15;0,9696    
;m.č. 1.21 SVn01 tl. 0,15;0,84    
;m.č. 1.25 SVn01 tl. 0,15;0,87975    
;m.č. 1.10 SVn01 tl. 0,15;4,662    
;m.č. 1.11 SVn01 tl. 0,15;0,24975    
;m.č. 2.25 SVn01 tl. 0,15;0,465    
;m.č. 2.29 SVn01 tl. 0,15;0,77025    
;m.č. 2.32 SVn01 tl. 0,15;2,145    
;m.č. 3.14 SVn01 tl. 0,15;0,3705    
;m.č. 3.15 SVn01 tl. 0,15;0,3705    
;m.č. 3.08 SVn01 tl. 0,15;0,315    
;m.č. 2.08 SVn01 tl. 0,18;0,88875    
;m.č. 0.03 SVn01 tl. 0,2;0,1768    
;m.č. 1.07 SVn01 tl. 0,2;0,79    
;m.č. 1.53 SVn01 tl. 0,2;0,205    
;m.č. 1.53 SVn01 tl. 0,25;0,25625    
;m.č. 1.25 SVn01 tl. 0,25;0,41    
;m.č. 3.30 SVn01 tl. 0,25;0,26    
;m.č. 3.36 SVn01 tl. 0,25;0,4375    
;m.č. 0.03 SVn01 tl. 0,3;0,2652    
;m.č. 1.50 SVn01 tl. 0,3;0,999    
;m.č. 1.50 SVn01 tl. 0,3;1,023    
;m.č. 1.09 SVn01 tl. 0,3;0,34347    
;m.č. 3.02 SVn01 tl. 0,3;0,588    
;m.č. 3.07 SVn01 tl. 0,35;0,392    
;m.č. 0.03 SVn01 tl. 0,36;1,16028    
;m.č. 1.50 SVn01 tl. 0,5;1,5405</t>
  </si>
  <si>
    <t>Stěny a příčky</t>
  </si>
  <si>
    <t>2478</t>
  </si>
  <si>
    <t>342013124RT275</t>
  </si>
  <si>
    <t>Příčka SDK tl.100mm,ocel.kce,2x oplášť.,RFI 12,5mm</t>
  </si>
  <si>
    <t>izolace tloušťky 75 mm, EI 90</t>
  </si>
  <si>
    <t>2,2*2,7-0,85*2,4-0,8*1,6   SV1n12</t>
  </si>
  <si>
    <t>Příčka sádrokartonová Rigips, systém SK14 odpovídá W112, jednoduchá ocelová konstrukce, 2x opláštěná, tl. 100 mm, s minerální izolací tl. 75mm, desky protipožární impregnované RFI (DFH2)  tl. 12,5 mm. Požární odolnost EI 90.  3.40.04</t>
  </si>
  <si>
    <t>2476</t>
  </si>
  <si>
    <t>342248109R00</t>
  </si>
  <si>
    <t>Příčky POROTHERM 8 P+D na MVC 5, tl. 80 mm</t>
  </si>
  <si>
    <t>;m.č. 1.22 SVn02 tl. 0,1;26,44   Dle skladeb SV1n02 
;m.č. 1.24,25,26 SVn02 tl. 0,1;51,888    
;m.č. 1.27,54 SVn02 tl. 0,1;11,9    
;m.č. 1.27,54 SVn02 tl. 0,1;30,045    
;m.č. 1.28,29 SVn02 tl. 0,1;27,996    
;m.č. 1.30 SVn02 tl. 0,1;9,944    
;m.č. 1.32 SVn02 tl. 0,1;3,58</t>
  </si>
  <si>
    <t>Položky obsahují náklady na očištění podkladu pro zdivo, navlhčení podkladu a tvárnic vodou, natažení a stočení šňůry, rozprostření malty pod ložnou plochu, kladení tvárnic na pero a drážku včetně maltování ložné spáry, krácení tvárnic, provážení svisle olovnicí, dotažení příček pod stropní konstrukci, odříznutí vytlačené malty ze spár. V položkách nejsou započteny náklady zakotvení příček ke svislé navazující konstrukci. Pro kotvení se použijí položky souboru 342 94 - 811. . Ztratné cihel je kalkulováno ve výši 2 %.</t>
  </si>
  <si>
    <t>2477</t>
  </si>
  <si>
    <t>342948111R00</t>
  </si>
  <si>
    <t>Ukotvení příček k cihel.konstr. kotvami na hmožd.</t>
  </si>
  <si>
    <t>10*3,7*2   SV1n02</t>
  </si>
  <si>
    <t>V položkách jsou zakalkulovány náklady na kotvu z nerez oceli a osazení kotvy na hmoždinku.</t>
  </si>
  <si>
    <t>2479</t>
  </si>
  <si>
    <t>612421637R00</t>
  </si>
  <si>
    <t>Omítka vnitřní zdiva, MVC, štuková</t>
  </si>
  <si>
    <t>;m.č. 1.11 SVn06 tl. 0,215;7,46   Omítky dle skladeb SV1n06 
;m.č. 2.07 SVn06 tl. 0,215;8,864    
;m.č. 2.07 SVn06 tl. 0,215;5,176    
;m.č. 3.02 SVn06 tl. 0,215;4,9782    
;m.č. 3.04 SVn06 tl. 0,215;9,89836    
;m.č. 3.02 SVn06 tl. 0,215;6,8672    
;m.č. 3.04 SVn06 tl. 0,25;4,32036    
;m.č. 3.12 SVn04 tl. 0,18;25,96   Dle skladeb SV1n04 
;m.č. 3.29 SVn04 tl. 0,18;25,076    
;m.č. 3.14 SVn04 tl. 0,18;12,90448    
;m.č. 3.34 SVn04 tl. 0,18;63,07216    
;m.č. 3.34 SVn04 tl. 0,18;16,9912    
;m.č. 3.27 SVn04 tl. 0,18;27,7    
;m.č. 1.22 SVn02 tl. 0,1;58,48   Dle skladeb SV1n02 
;m.č. 1.24,25,26 SVn02 tl. 0,1;51,888    
;m.č. 1.27,54 SVn02 tl. 0,1;23,8    
;m.č. 1.27,54 SVn02 tl. 0,1;66,49    
;m.č. 1.28,29 SVn02 tl. 0,1;61,592    
;m.č. 1.30 SVn02 tl. 0,1;21,488    
;m.č. 1.32 SVn02 tl. 0,1;8,76    
;m.č. 3.26 SVn01 tl. 0,1;5   Dle skladeb SV1n01 
;m.č. 3.28 SVn01 tl. 0,1;5    
;m.č. 0.03 SVn01 tl. 0,12;1,612    
;m.č. 1.35 SVn01 tl. 0,15;1,56    
;m.č. 1.05 SVn01 tl. 0,15;7,66    
;m.č. 1.20 SVn01 tl. 0,15;14,528    
;m.č. 1.21 SVn01 tl. 0,15;12,8    
;m.č. 1.25 SVn01 tl. 0,15;11,73    
;m.č. 1.10 SVn01 tl. 0,15;62,16    
;m.č. 1.11 SVn01 tl. 0,15;2,775    
;m.č. 2.25 SVn01 tl. 0,15;6,2    
;m.č. 2.29 SVn01 tl. 0,15;5,135    
;m.č. 2.32 SVn01 tl. 0,15;31,4    
;m.č. 3.14 SVn01 tl. 0,15;4,94    
;m.č. 3.15 SVn01 tl. 0,15;4,94    
;m.č. 3.08 SVn01 tl. 0,15;4,2    
;m.č. 2.08 SVn01 tl. 0,18;9,875    
;m.č. 0.03 SVn01 tl. 0,2;1,924    
;m.č. 1.07 SVn01 tl. 0,2;7,9    
;m.č. 1.53 SVn01 tl. 0,2;1,845    
;m.č. 1.53 SVn01 tl. 0,25;3,075    
;m.č. 1.25 SVn01 tl. 0,25;2,665    
;m.č. 3.30 SVn01 tl. 0,25;1,69    
;m.č. 3.36 SVn01 tl. 0,25;2,375    
;m.č. 0.03 SVn01 tl. 0,3;0,884    
;m.č. 1.50 SVn01 tl. 0,3;6,66    
;m.č. 1.50 SVn01 tl. 0,3;8,22    
;m.č. 1.09 SVn01 tl. 0,3;5,5598    
;m.č. 3.02 SVn01 tl. 0,3;2,74    
;m.č. 3.07 SVn01 tl. 0,35;3,22    
;m.č. 0.03 SVn01 tl. 0,36;4,2778    
;m.č. 1.50 SVn01 tl. 0,5;6,162</t>
  </si>
  <si>
    <t>Položka je určena pro jakýkoliv druh podkladu.</t>
  </si>
  <si>
    <t>2480</t>
  </si>
  <si>
    <t>612481111R00</t>
  </si>
  <si>
    <t>Potažení vnitř. stěn rabicovým pletivem s vypnutím</t>
  </si>
  <si>
    <t>;m.č. 3.12 SVn04 tl. 0,18;25,96   Dle skladeb SV1n04 
;m.č. 3.29 SVn04 tl. 0,18;25,076    
;m.č. 3.14 SVn04 tl. 0,18;12,90448    
;m.č. 3.34 SVn04 tl. 0,18;63,07216    
;m.č. 3.34 SVn04 tl. 0,18;16,9912    
;m.č. 3.27 SVn04 tl. 0,18;27,7</t>
  </si>
  <si>
    <t>Projektované nástřely (obvykle 4 až 6 kusů / m2) u tvrdých bezesparých podkladů se oceňují položkami souboru 95394 Vstřelování.</t>
  </si>
  <si>
    <t>2482</t>
  </si>
  <si>
    <t>623421146L01</t>
  </si>
  <si>
    <t>Omítka vnější komínů, s pl.rovnými, štuková, vč. otlučení, 80%</t>
  </si>
  <si>
    <t>(1,15+0,52)*2*1,0*4   SZ komíny 
(0,52+0,52)*2*1,0*2   SZ komíny 
(0,85+0,54)*2*1,0*3   SZ komíny 
(0,53+0,9)*2*1,4*1   SZ komín 
(1,15+0,53)*2*2,2*1   JZ komín 
(0,85+0,53)*2*2,2*3   JZ komíny 
(0,53+0,53)*2*2,5*1   JZ komín 
(0,54+1,135)*2*1,0*2   SV komíny 
(0,46+0,46)*2*1,0*1   SV komín 
(0,78+0,78)*2*1,0*1   SV komín 
(0,8+0,5)*2*3,75*1   domek vrátného komín 
(1,4+1,2)*2*(4,0+0,63+0,21)-25,168   JZ-JV komín je v prvku SF/42_S42</t>
  </si>
  <si>
    <t>2481</t>
  </si>
  <si>
    <t>627452641L01</t>
  </si>
  <si>
    <t>Oprava spárování komínového zdiva plochy do 40 %</t>
  </si>
  <si>
    <t>(1,15+0,52)*2*1,0*4   SZ komíny 
(0,52+0,52)*2*1,0*2   SZ komíny 
(0,85+0,54)*2*1,0*3   SZ komíny 
(0,53+0,9)*2*1,4*1   SZ komín 
(1,15+0,53)*2*2,2*1   JZ komín 
(0,85+0,53)*2*2,2*3   JZ komíny 
(0,53+0,53)*2*2,5*1   JZ komín 
(0,54+1,135)*2*1,0*2   SV komíny 
(0,46+0,46)*2*1,0*1   SV komín 
(0,78+0,78)*2*1,0*1   SV komín 
(0,8+0,5)*2*3,75*1   domek vrátného komín 
(1,4+1,2)*2*(4,0+0,63+0,21)-25,168   JZ-JV komín je v prvku X</t>
  </si>
  <si>
    <t>2491</t>
  </si>
  <si>
    <t>;m.č. 3.12 SVn04 tl. 0,18;25,96   Dle skladeb SV1n04 
;m.č. 3.29 SVn04 tl. 0,18;25,076    
;m.č. 3.14 SVn04 tl. 0,18;12,90448    
;m.č. 3.34 SVn04 tl. 0,18;63,07216    
;m.č. 3.34 SVn04 tl. 0,18;16,9912    
;m.č. 3.27 SVn04 tl. 0,18;27,7    
;m.č. 2.29 SVn09 tl. 0,2;9,2825   Dle skladeb SV1n09 
(3,15+0,25+3,25+0,25)*2*2,85*2   SV1n08 dle F-F světlík 2-str.</t>
  </si>
  <si>
    <t>2490</t>
  </si>
  <si>
    <t>762112110L01</t>
  </si>
  <si>
    <t>Montáž konstrukce stěn z řeziva hraněn. do 120 cm2</t>
  </si>
  <si>
    <t>včetně dodávky řeziva, hranoly 90 x 90 mm</t>
  </si>
  <si>
    <t>171,70384/0,6   SV1n04 rozteč 600mm 
(3,15+0,25+3,25+0,25)*2*2,85/0,6   SV1n08 dle F-F světlík</t>
  </si>
  <si>
    <t>2489</t>
  </si>
  <si>
    <t>762131124L01</t>
  </si>
  <si>
    <t>Montáž bednění stěn jednostranné, desky dřevocementové do 25 mm, na sraz</t>
  </si>
  <si>
    <t>V položce není zakalkulována dodávka desek.Tato dodávka se oceňuje ve specifikaci, ztratné se určí dle rozměrů desek</t>
  </si>
  <si>
    <t>Obklady (keramické)</t>
  </si>
  <si>
    <t>2487</t>
  </si>
  <si>
    <t>597813400</t>
  </si>
  <si>
    <t>Obkládačka 10x10 jednobarevná mat</t>
  </si>
  <si>
    <t>320,29    
;ztratné 3%; 9,6087</t>
  </si>
  <si>
    <t>glazované keramické obkladové prvky</t>
  </si>
  <si>
    <t>2486</t>
  </si>
  <si>
    <t>781410010RA0</t>
  </si>
  <si>
    <t>Obklad vnitřní pórovinový 10 x 10 cm</t>
  </si>
  <si>
    <t>výšky do horní zárubně dveří, tzn. cca 2000 - 2200mm, dle místností : 
13,13   0.12b 
7,82   0.12d 
12,36   1.09 
35,62   1.10a 
35,44   1.10b 
1,04   1.13 
15,14   1.20 
17,05   1.21 
17,19   1.22a 
17,02   1.22b 
1,7   1.23 
16,71   1.27a 
14,21   1.27b 
16,4   1.28 
7,97   1.29a 
7,97   1.29b 
1,92   1.30 
6,57   1.35 
4,66   1.36 
8,52   1.66 
14,59   2.29 
16,9   2.32 
30,36   3.14</t>
  </si>
  <si>
    <t>2488</t>
  </si>
  <si>
    <t>998781102R00</t>
  </si>
  <si>
    <t>Přesun hmot pro obklady keramické, výšky do 12 m</t>
  </si>
  <si>
    <t>2492</t>
  </si>
  <si>
    <t>945931111L01</t>
  </si>
  <si>
    <t>Lešení prostorové komínové na střechách - pro běžné opravy</t>
  </si>
  <si>
    <t>(1,15+1,2+1,2)*(0,52+1,2+1,2)*1,0*4   SZ komíny 
(0,52+1,2+1,2)*(0,52+1,2+1,2)*1,0*2   SZ komíny 
(0,85+1,2+1,2)*(0,54+1,2+1,2)*1,0*3   SZ komíny 
(0,53+1,2+1,2)*(0,9+1,2+1,2)*1,4*1   SZ komín 
(1,15+1,2+1,2)*0,53+1,2+1,2)*2,2*1   JZ komín 
(0,85+1,2+1,2)*(0,53+1,2+1,2)*2,2*3   JZ komíny 
(0,53+1,2+1,2)*(0,53+1,2+1,2)*2,5*1   JZ komín 
(0,54+1,2+1,2)*(1,135+1,2+1,2)*1,0*2   SV komíny 
(0,46+1,2+1,2)*(0,46+1,2+1,2)*1,0*1   SV komín 
(0,78+1,2+1,2)*(0,78+1,2+1,2)*1,0*1   SV komín 
(0,8+1,2+1,2)*(0,5+1,2+1,2)*3,75*1   domek vrátného komín</t>
  </si>
  <si>
    <t>2493</t>
  </si>
  <si>
    <t>945931111L05</t>
  </si>
  <si>
    <t>Lešení prostorové</t>
  </si>
  <si>
    <t>3,15*3,25*(2,85+2,734+0,266+3,95)   pro F-F světlík</t>
  </si>
  <si>
    <t>2483</t>
  </si>
  <si>
    <t>713130010LA09</t>
  </si>
  <si>
    <t>tloušťka 9 cm</t>
  </si>
  <si>
    <t>171,70384   SV1n04 
;m.č. 2.29 SVn09 tl. 0,2;9,2825*2   SV1n09</t>
  </si>
  <si>
    <t>2484</t>
  </si>
  <si>
    <t>713130010LA12</t>
  </si>
  <si>
    <t>tloušťka 12 cm</t>
  </si>
  <si>
    <t>(3,15+0,25+3,25+0,25)*2*2,85   SV1n08 dle F-F světlík</t>
  </si>
  <si>
    <t>2485</t>
  </si>
  <si>
    <t>713134211RK5</t>
  </si>
  <si>
    <t>Montáž parozábrany na stěny s přelepením spojů</t>
  </si>
  <si>
    <t>parotěsná zábrana Jutafol N 140 standard</t>
  </si>
  <si>
    <t>;m.č. 2.29 SVn09 tl. 0,2;9,2825    
(3,15+0,25+3,25+0,25)*2*2,85   SV1n08 dle F-F světlík</t>
  </si>
  <si>
    <t>2494</t>
  </si>
  <si>
    <t>VRN05IM</t>
  </si>
  <si>
    <t>Zpracování provozního řádu objektu</t>
  </si>
  <si>
    <t>2495</t>
  </si>
  <si>
    <t>VRN06IM</t>
  </si>
  <si>
    <t>Zpracování a instalace požárních předpisů</t>
  </si>
  <si>
    <t>2496</t>
  </si>
  <si>
    <t>VRN07IM</t>
  </si>
  <si>
    <t>Sledování holubů po dobu realizace stavebních prací (1 rok)  - vč. zpracování Vyhodnocení vlivu holubů na budovu dle Souhrnné technické zprávy</t>
  </si>
  <si>
    <t>1*0    ZRUŠENO NEOCEŇOVAT</t>
  </si>
  <si>
    <t>2497</t>
  </si>
  <si>
    <t>VRN08IM</t>
  </si>
  <si>
    <t>Geodetické práce při provádění stavby i po realizaci</t>
  </si>
  <si>
    <t>2499</t>
  </si>
  <si>
    <t>VRN09IM</t>
  </si>
  <si>
    <t>Vytýčení inženýrských sítí</t>
  </si>
  <si>
    <t>2498</t>
  </si>
  <si>
    <t>VRN10IM</t>
  </si>
  <si>
    <t>Restaurátorský dohled (D, K, M, S, Si, St, T, Tp, U) včetně kontroly technologických postupů</t>
  </si>
  <si>
    <t>2500</t>
  </si>
  <si>
    <t>VRN11IM</t>
  </si>
  <si>
    <t>Ochrana prvků určených k restaurování během výstavby mimo podlah</t>
  </si>
  <si>
    <t>2501</t>
  </si>
  <si>
    <t>VRN12IM</t>
  </si>
  <si>
    <t>Zařízení staveniště / zřízení, provoz, zrušení (doprava, montáž, demontáž, pronájem, napojení a spotřeby energií a médií, oplocení, info tabule)</t>
  </si>
  <si>
    <t>2502</t>
  </si>
  <si>
    <t>VRN13IM</t>
  </si>
  <si>
    <t>Střežení staveniště</t>
  </si>
  <si>
    <t>2503</t>
  </si>
  <si>
    <t>VRN14IM</t>
  </si>
  <si>
    <t>Omezení prašnosti - čištění přilehlých komunikací, chodníků, vozidel při výjezdu ze staveniště</t>
  </si>
  <si>
    <t>2504</t>
  </si>
  <si>
    <t>VRN15IM</t>
  </si>
  <si>
    <t>DIO -  (dopravní značení, úprava provozu, provizorní přejezdy a přechody překopů max š 1,5m)</t>
  </si>
  <si>
    <t>2505</t>
  </si>
  <si>
    <t>VRN16IM</t>
  </si>
  <si>
    <t>Kompletační a koordinační činnost   - náplní je výlučně řešení úzce související se stavební činností</t>
  </si>
  <si>
    <t>2506</t>
  </si>
  <si>
    <t>VRN18IM</t>
  </si>
  <si>
    <t>Vzorkování výrobků, materiálů, povrchových úprav</t>
  </si>
  <si>
    <t>2507</t>
  </si>
  <si>
    <t>VRN30IM</t>
  </si>
  <si>
    <t>Vyklizení části objektu do stavební depozitáře po dobu výstavby, včetně následné likvidace prvků z - depozitáře, odvoz na skládku nebo přemístění zpět</t>
  </si>
  <si>
    <t>2508</t>
  </si>
  <si>
    <t>VRN31IM</t>
  </si>
  <si>
    <t>Průzkumné práce (mykologické průzkumy, sondy,…)  Veškeré práce související se zjišťením a popisem skutečného stavu objektu během realizace stavby</t>
  </si>
  <si>
    <t>Veškeré práce související se zjišťením a popisem skutečného stavu objektu během realizace stavby nad rámec průzkumů, které bylo vzhledem k povaze provozu objektu možné provést které nebylo možno zjistit ve fázi zhotovení projektové dokumentace pro provádění stavby, především průzkumné práce během invazivních zásahů do konstrukčních částí objektů. Cena za soubor se stanovuje na základě projektové dokumentace pro provádění stavby a zvoleného definitivního technologického postupu dodavatele.</t>
  </si>
  <si>
    <t>2509</t>
  </si>
  <si>
    <t>VRN32IM</t>
  </si>
  <si>
    <t>Provizorní opatření - temperace objektu v době nepříznivých klimatických podmínek</t>
  </si>
  <si>
    <t>MĚS</t>
  </si>
  <si>
    <t>2510</t>
  </si>
  <si>
    <t>VRN33IM</t>
  </si>
  <si>
    <t>Koordinátor BOZP (dodavatele stavby)</t>
  </si>
  <si>
    <t>2511</t>
  </si>
  <si>
    <t>VRN34IM</t>
  </si>
  <si>
    <t>Plán BOZP</t>
  </si>
  <si>
    <t>2512</t>
  </si>
  <si>
    <t>VRN35IM</t>
  </si>
  <si>
    <t>Bezpečnostní prvky jinde neuvedené v souladu s plánem BOZP, Ochranné pomůcky pro pohyb osob na - staveništi</t>
  </si>
  <si>
    <t>2513</t>
  </si>
  <si>
    <t>VRN36IM</t>
  </si>
  <si>
    <t>Poplatky - zábory</t>
  </si>
  <si>
    <t>2514</t>
  </si>
  <si>
    <t>VRN51IM</t>
  </si>
  <si>
    <t>Restaurátorský záměr : pro štukové prvky – nepolychromovaná nefigurální uměleckořemeslná díla ze štuku (třídník specializací restaurátorských prací 3b</t>
  </si>
  <si>
    <t>1   pro vnitřní štukovou výzdobu stropů a pro štukové reliéfy na fasádách</t>
  </si>
  <si>
    <t>2515</t>
  </si>
  <si>
    <t>VRN52IM</t>
  </si>
  <si>
    <t>Restaurátorský záměr : pro sochařskou výzdobu – nepolychromovaná sochařská umělecká díla z kamene (třídník specializací restaurátorských prací 2b)</t>
  </si>
  <si>
    <t>1   pro dvojici soch na střeše při vstupním průčelí vč. realizace restaurátorem</t>
  </si>
  <si>
    <t>2516</t>
  </si>
  <si>
    <t>VRN53IM</t>
  </si>
  <si>
    <t>Restaurátorský záměr : pro malířskou výzdobu (nefigurální) – uměleckořemeslná nefigurální malířská výzdoba (třídník specializací restaurátorských prac</t>
  </si>
  <si>
    <t>1   pro výmalbu na vnitřní štukové výmalbě + pro malované sluneční hodiny na fasádě</t>
  </si>
</sst>
</file>

<file path=xl/styles.xml><?xml version="1.0" encoding="utf-8"?>
<styleSheet xmlns="http://schemas.openxmlformats.org/spreadsheetml/2006/main">
  <numFmts count="2">
    <numFmt numFmtId="177" formatCode="#,##0.00"/>
    <numFmt numFmtId="178" formatCode="#,##0.0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5">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3" fillId="0" borderId="1" xfId="0" applyFont="1" applyBorder="1" applyAlignment="1">
      <alignment horizontal="left"/>
    </xf>
    <xf numFmtId="177" fontId="3" fillId="0" borderId="1" xfId="0" applyNumberFormat="1" applyFont="1" applyBorder="1" applyAlignment="1">
      <alignment horizontal="righ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styles" Target="styles.xml" /><Relationship Id="rId60" Type="http://schemas.openxmlformats.org/officeDocument/2006/relationships/sharedStrings" Target="sharedStrings.xml" /><Relationship Id="rId6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7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c s="1"/>
      <c s="1"/>
      <c s="1"/>
    </row>
    <row r="2" spans="1:5" ht="12.75" customHeight="1">
      <c r="A2" s="1"/>
      <c s="2" t="s">
        <v>0</v>
      </c>
      <c s="1"/>
      <c s="1"/>
      <c s="1"/>
    </row>
    <row r="3" spans="1:5" ht="20" customHeight="1">
      <c r="A3" s="1"/>
      <c s="1"/>
      <c s="1"/>
      <c s="1"/>
      <c s="1"/>
    </row>
    <row r="4" spans="1:5" ht="20" customHeight="1">
      <c r="A4" s="1"/>
      <c s="3" t="s">
        <v>1</v>
      </c>
      <c s="1"/>
      <c s="1"/>
      <c s="1"/>
    </row>
    <row r="5" spans="1:5" ht="12.75" customHeight="1">
      <c r="A5" s="1"/>
      <c s="1" t="s">
        <v>2</v>
      </c>
      <c s="1"/>
      <c s="1"/>
      <c s="1"/>
    </row>
    <row r="6" spans="1:5" ht="12.75" customHeight="1">
      <c r="A6" s="1"/>
      <c s="4" t="s">
        <v>3</v>
      </c>
      <c s="7">
        <f>0+C10+C12+C21+C41</f>
      </c>
      <c s="1"/>
      <c s="1"/>
    </row>
    <row r="7" spans="1:5" ht="12.75" customHeight="1">
      <c r="A7" s="1"/>
      <c s="4" t="s">
        <v>4</v>
      </c>
      <c s="7">
        <f>0+E10+E12+E21+E41</f>
      </c>
      <c s="1"/>
      <c s="1"/>
    </row>
    <row r="8" spans="1:5" ht="12.75" customHeight="1">
      <c r="A8" s="6"/>
      <c s="6"/>
      <c s="6"/>
      <c s="6"/>
      <c s="6"/>
    </row>
    <row r="9" spans="1:5" ht="12.75" customHeight="1">
      <c r="A9" s="5" t="s">
        <v>5</v>
      </c>
      <c s="5" t="s">
        <v>6</v>
      </c>
      <c s="5" t="s">
        <v>7</v>
      </c>
      <c s="5" t="s">
        <v>8</v>
      </c>
      <c s="5" t="s">
        <v>9</v>
      </c>
    </row>
    <row r="10" spans="1:5" ht="12.75" customHeight="1">
      <c r="A10" s="19" t="s">
        <v>18</v>
      </c>
      <c s="19" t="s">
        <v>19</v>
      </c>
      <c s="20">
        <f>0+C11</f>
      </c>
      <c s="20">
        <f>0+D11</f>
      </c>
      <c s="20">
        <f>0+E11</f>
      </c>
    </row>
    <row r="11" spans="1:5" ht="12.75" customHeight="1">
      <c r="A11" s="21" t="s">
        <v>46</v>
      </c>
      <c s="21" t="s">
        <v>29</v>
      </c>
      <c s="22">
        <f>Neuznatelné_SO07!I3</f>
      </c>
      <c s="22">
        <f>Neuznatelné_SO07!O2</f>
      </c>
      <c s="22">
        <f>C11+D11</f>
      </c>
    </row>
    <row r="12" spans="1:5" ht="12.75" customHeight="1">
      <c r="A12" s="19" t="s">
        <v>61</v>
      </c>
      <c s="19" t="s">
        <v>62</v>
      </c>
      <c s="20">
        <f>0+C13+C14+C15+C16+C17+C18+C19+C20</f>
      </c>
      <c s="20">
        <f>0+D13+D14+D15+D16+D17+D18+D19+D20</f>
      </c>
      <c s="20">
        <f>0+E13+E14+E15+E16+E17+E18+E19+E20</f>
      </c>
    </row>
    <row r="13" spans="1:5" ht="12.75" customHeight="1">
      <c r="A13" s="21" t="s">
        <v>65</v>
      </c>
      <c s="21" t="s">
        <v>64</v>
      </c>
      <c s="22">
        <f>Profese_MONT!I3</f>
      </c>
      <c s="22">
        <f>Profese_MONT!O2</f>
      </c>
      <c s="22">
        <f>C13+D13</f>
      </c>
    </row>
    <row r="14" spans="1:5" ht="12.75" customHeight="1">
      <c r="A14" s="21" t="s">
        <v>169</v>
      </c>
      <c s="21" t="s">
        <v>168</v>
      </c>
      <c s="22">
        <f>Profese_Obj_MaR!I3</f>
      </c>
      <c s="22">
        <f>Profese_Obj_MaR!O2</f>
      </c>
      <c s="22">
        <f>C14+D14</f>
      </c>
    </row>
    <row r="15" spans="1:5" ht="12.75" customHeight="1">
      <c r="A15" s="21" t="s">
        <v>439</v>
      </c>
      <c s="21" t="s">
        <v>438</v>
      </c>
      <c s="22">
        <f>Profese_Obj_ÚT!I3</f>
      </c>
      <c s="22">
        <f>Profese_Obj_ÚT!O2</f>
      </c>
      <c s="22">
        <f>C15+D15</f>
      </c>
    </row>
    <row r="16" spans="1:5" ht="12.75" customHeight="1">
      <c r="A16" s="21" t="s">
        <v>852</v>
      </c>
      <c s="21" t="s">
        <v>851</v>
      </c>
      <c s="22">
        <f>Profese_Obj_ZTI!I3</f>
      </c>
      <c s="22">
        <f>Profese_Obj_ZTI!O2</f>
      </c>
      <c s="22">
        <f>C16+D16</f>
      </c>
    </row>
    <row r="17" spans="1:5" ht="12.75" customHeight="1">
      <c r="A17" s="21" t="s">
        <v>1008</v>
      </c>
      <c s="21" t="s">
        <v>1007</v>
      </c>
      <c s="22">
        <f>Profese_ObjESil!I3</f>
      </c>
      <c s="22">
        <f>Profese_ObjESil!O2</f>
      </c>
      <c s="22">
        <f>C17+D17</f>
      </c>
    </row>
    <row r="18" spans="1:5" ht="12.75" customHeight="1">
      <c r="A18" s="21" t="s">
        <v>1829</v>
      </c>
      <c s="21" t="s">
        <v>1828</v>
      </c>
      <c s="22">
        <f>Profese_ObjESlp!I3</f>
      </c>
      <c s="22">
        <f>Profese_ObjESlp!O2</f>
      </c>
      <c s="22">
        <f>C18+D18</f>
      </c>
    </row>
    <row r="19" spans="1:5" ht="12.75" customHeight="1">
      <c r="A19" s="21" t="s">
        <v>2363</v>
      </c>
      <c s="21" t="s">
        <v>2362</v>
      </c>
      <c s="22">
        <f>Profese_T_OPS!I3</f>
      </c>
      <c s="22">
        <f>Profese_T_OPS!O2</f>
      </c>
      <c s="22">
        <f>C19+D19</f>
      </c>
    </row>
    <row r="20" spans="1:5" ht="12.75" customHeight="1">
      <c r="A20" s="21" t="s">
        <v>2595</v>
      </c>
      <c s="21" t="s">
        <v>2594</v>
      </c>
      <c s="22">
        <f>Profese_T_TP!I3</f>
      </c>
      <c s="22">
        <f>Profese_T_TP!O2</f>
      </c>
      <c s="22">
        <f>C20+D20</f>
      </c>
    </row>
    <row r="21" spans="1:5" ht="12.75" customHeight="1">
      <c r="A21" s="19" t="s">
        <v>2709</v>
      </c>
      <c s="19" t="s">
        <v>2710</v>
      </c>
      <c s="20">
        <f>0+C22+C23+C24+C25+C26+C27+C28+C29+C30+C31+C32+C33+C34+C35+C36+C37+C38+C39+C40</f>
      </c>
      <c s="20">
        <f>0+D22+D23+D24+D25+D26+D27+D28+D29+D30+D31+D32+D33+D34+D35+D36+D37+D38+D39+D40</f>
      </c>
      <c s="20">
        <f>0+E22+E23+E24+E25+E26+E27+E28+E29+E30+E31+E32+E33+E34+E35+E36+E37+E38+E39+E40</f>
      </c>
    </row>
    <row r="22" spans="1:5" ht="12.75" customHeight="1">
      <c r="A22" s="21" t="s">
        <v>2713</v>
      </c>
      <c s="21" t="s">
        <v>2712</v>
      </c>
      <c s="22">
        <f>Uznatelné_1STAT!I3</f>
      </c>
      <c s="22">
        <f>Uznatelné_1STAT!O2</f>
      </c>
      <c s="22">
        <f>C22+D22</f>
      </c>
    </row>
    <row r="23" spans="1:5" ht="12.75" customHeight="1">
      <c r="A23" s="21" t="s">
        <v>2767</v>
      </c>
      <c s="21" t="s">
        <v>2766</v>
      </c>
      <c s="22">
        <f>Uznatelné_5KOM!I3</f>
      </c>
      <c s="22">
        <f>Uznatelné_5KOM!O2</f>
      </c>
      <c s="22">
        <f>C23+D23</f>
      </c>
    </row>
    <row r="24" spans="1:5" ht="12.75" customHeight="1">
      <c r="A24" s="21" t="s">
        <v>2832</v>
      </c>
      <c s="21" t="s">
        <v>2831</v>
      </c>
      <c s="22">
        <f>Uznatelné_5KOMT!I3</f>
      </c>
      <c s="22">
        <f>Uznatelné_5KOMT!O2</f>
      </c>
      <c s="22">
        <f>C24+D24</f>
      </c>
    </row>
    <row r="25" spans="1:5" ht="12.75" customHeight="1">
      <c r="A25" s="21" t="s">
        <v>2867</v>
      </c>
      <c s="21" t="s">
        <v>2866</v>
      </c>
      <c s="22">
        <f>Uznatelné_5VG!I3</f>
      </c>
      <c s="22">
        <f>Uznatelné_5VG!O2</f>
      </c>
      <c s="22">
        <f>C25+D25</f>
      </c>
    </row>
    <row r="26" spans="1:5" ht="12.75" customHeight="1">
      <c r="A26" s="21" t="s">
        <v>2889</v>
      </c>
      <c s="21" t="s">
        <v>2888</v>
      </c>
      <c s="22">
        <f>Uznatelné_5VN!I3</f>
      </c>
      <c s="22">
        <f>Uznatelné_5VN!O2</f>
      </c>
      <c s="22">
        <f>C26+D26</f>
      </c>
    </row>
    <row r="27" spans="1:5" ht="12.75" customHeight="1">
      <c r="A27" s="21" t="s">
        <v>2921</v>
      </c>
      <c s="21" t="s">
        <v>2920</v>
      </c>
      <c s="22">
        <f>Uznatelné_96Sb!I3</f>
      </c>
      <c s="22">
        <f>Uznatelné_96Sb!O2</f>
      </c>
      <c s="22">
        <f>C27+D27</f>
      </c>
    </row>
    <row r="28" spans="1:5" ht="12.75" customHeight="1">
      <c r="A28" s="21" t="s">
        <v>3056</v>
      </c>
      <c s="21" t="s">
        <v>3055</v>
      </c>
      <c s="22">
        <f>Uznatelné_9OVSZ!I3</f>
      </c>
      <c s="22">
        <f>Uznatelné_9OVSZ!O2</f>
      </c>
      <c s="22">
        <f>C28+D28</f>
      </c>
    </row>
    <row r="29" spans="1:5" ht="12.75" customHeight="1">
      <c r="A29" s="21" t="s">
        <v>3078</v>
      </c>
      <c s="21" t="s">
        <v>3077</v>
      </c>
      <c s="22">
        <f>Uznatelné_SO06!I3</f>
      </c>
      <c s="22">
        <f>Uznatelné_SO06!O2</f>
      </c>
      <c s="22">
        <f>C29+D29</f>
      </c>
    </row>
    <row r="30" spans="1:5" ht="12.75" customHeight="1">
      <c r="A30" s="21" t="s">
        <v>3096</v>
      </c>
      <c s="21" t="s">
        <v>3095</v>
      </c>
      <c s="22">
        <f>Uznatelné_SO08!I3</f>
      </c>
      <c s="22">
        <f>Uznatelné_SO08!O2</f>
      </c>
      <c s="22">
        <f>C30+D30</f>
      </c>
    </row>
    <row r="31" spans="1:5" ht="12.75" customHeight="1">
      <c r="A31" s="21" t="s">
        <v>3110</v>
      </c>
      <c s="21" t="s">
        <v>3109</v>
      </c>
      <c s="22">
        <f>Uznatelné_SO09!I3</f>
      </c>
      <c s="22">
        <f>Uznatelné_SO09!O2</f>
      </c>
      <c s="22">
        <f>C31+D31</f>
      </c>
    </row>
    <row r="32" spans="1:5" ht="12.75" customHeight="1">
      <c r="A32" s="21" t="s">
        <v>3164</v>
      </c>
      <c s="21" t="s">
        <v>3163</v>
      </c>
      <c s="22">
        <f>Uznatelné_VRN!I3</f>
      </c>
      <c s="22">
        <f>Uznatelné_VRN!O2</f>
      </c>
      <c s="22">
        <f>C32+D32</f>
      </c>
    </row>
    <row r="33" spans="1:5" ht="12.75" customHeight="1">
      <c r="A33" s="21" t="s">
        <v>3180</v>
      </c>
      <c s="21" t="s">
        <v>3179</v>
      </c>
      <c s="22">
        <f>Uznatelné_ZAHR00!I3</f>
      </c>
      <c s="22">
        <f>Uznatelné_ZAHR00!O2</f>
      </c>
      <c s="22">
        <f>C33+D33</f>
      </c>
    </row>
    <row r="34" spans="1:5" ht="12.75" customHeight="1">
      <c r="A34" s="21" t="s">
        <v>3231</v>
      </c>
      <c s="21" t="s">
        <v>3230</v>
      </c>
      <c s="22">
        <f>Uznatelné_ZAHR02!I3</f>
      </c>
      <c s="22">
        <f>Uznatelné_ZAHR02!O2</f>
      </c>
      <c s="22">
        <f>C34+D34</f>
      </c>
    </row>
    <row r="35" spans="1:5" ht="12.75" customHeight="1">
      <c r="A35" s="21" t="s">
        <v>3264</v>
      </c>
      <c s="21" t="s">
        <v>3263</v>
      </c>
      <c s="22">
        <f>Uznatelné_ZAHR05!I3</f>
      </c>
      <c s="22">
        <f>Uznatelné_ZAHR05!O2</f>
      </c>
      <c s="22">
        <f>C35+D35</f>
      </c>
    </row>
    <row r="36" spans="1:5" ht="12.75" customHeight="1">
      <c r="A36" s="21" t="s">
        <v>3305</v>
      </c>
      <c s="21" t="s">
        <v>3304</v>
      </c>
      <c s="22">
        <f>Uznatelné_ZAHR06!I3</f>
      </c>
      <c s="22">
        <f>Uznatelné_ZAHR06!O2</f>
      </c>
      <c s="22">
        <f>C36+D36</f>
      </c>
    </row>
    <row r="37" spans="1:5" ht="12.75" customHeight="1">
      <c r="A37" s="21" t="s">
        <v>3349</v>
      </c>
      <c s="21" t="s">
        <v>3348</v>
      </c>
      <c s="22">
        <f>Uznatelné_ZAHR07!I3</f>
      </c>
      <c s="22">
        <f>Uznatelné_ZAHR07!O2</f>
      </c>
      <c s="22">
        <f>C37+D37</f>
      </c>
    </row>
    <row r="38" spans="1:5" ht="12.75" customHeight="1">
      <c r="A38" s="21" t="s">
        <v>3387</v>
      </c>
      <c s="21" t="s">
        <v>3386</v>
      </c>
      <c s="22">
        <f>Uznatelné_ZAHR08!I3</f>
      </c>
      <c s="22">
        <f>Uznatelné_ZAHR08!O2</f>
      </c>
      <c s="22">
        <f>C38+D38</f>
      </c>
    </row>
    <row r="39" spans="1:5" ht="12.75" customHeight="1">
      <c r="A39" s="21" t="s">
        <v>3408</v>
      </c>
      <c s="21" t="s">
        <v>3407</v>
      </c>
      <c s="22">
        <f>Uznatelné_ZAHR10!I3</f>
      </c>
      <c s="22">
        <f>Uznatelné_ZAHR10!O2</f>
      </c>
      <c s="22">
        <f>C39+D39</f>
      </c>
    </row>
    <row r="40" spans="1:5" ht="12.75" customHeight="1">
      <c r="A40" s="21" t="s">
        <v>3431</v>
      </c>
      <c s="21" t="s">
        <v>3430</v>
      </c>
      <c s="22">
        <f>Uznatelné_ZAHR11!I3</f>
      </c>
      <c s="22">
        <f>Uznatelné_ZAHR11!O2</f>
      </c>
      <c s="22">
        <f>C40+D40</f>
      </c>
    </row>
    <row r="41" spans="1:5" ht="12.75" customHeight="1">
      <c r="A41" s="19" t="s">
        <v>3464</v>
      </c>
      <c s="19" t="s">
        <v>3465</v>
      </c>
      <c s="20">
        <f>0+C42+C43+C44+C45+C46+C47+C48+C49+C50+C51+C52+C53+C54+C55+C56+C57+C58+C59+C60+C61+C62+C63+C64+C65+C66+C67+C68+C69+C70</f>
      </c>
      <c s="20">
        <f>0+D42+D43+D44+D45+D46+D47+D48+D49+D50+D51+D52+D53+D54+D55+D56+D57+D58+D59+D60+D61+D62+D63+D64+D65+D66+D67+D68+D69+D70</f>
      </c>
      <c s="20">
        <f>0+E42+E43+E44+E45+E46+E47+E48+E49+E50+E51+E52+E53+E54+E55+E56+E57+E58+E59+E60+E61+E62+E63+E64+E65+E66+E67+E68+E69+E70</f>
      </c>
    </row>
    <row r="42" spans="1:5" ht="12.75" customHeight="1">
      <c r="A42" s="21" t="s">
        <v>2713</v>
      </c>
      <c s="21" t="s">
        <v>2712</v>
      </c>
      <c s="22">
        <f>Uznatelné._1STAT!I3</f>
      </c>
      <c s="22">
        <f>Uznatelné._1STAT!O2</f>
      </c>
      <c s="22">
        <f>C42+D42</f>
      </c>
    </row>
    <row r="43" spans="1:5" ht="12.75" customHeight="1">
      <c r="A43" s="21" t="s">
        <v>3667</v>
      </c>
      <c s="21" t="s">
        <v>3666</v>
      </c>
      <c s="22">
        <f>Uznatelné._61SI!I3</f>
      </c>
      <c s="22">
        <f>Uznatelné._61SI!O2</f>
      </c>
      <c s="22">
        <f>C43+D43</f>
      </c>
    </row>
    <row r="44" spans="1:5" ht="12.75" customHeight="1">
      <c r="A44" s="21" t="s">
        <v>3715</v>
      </c>
      <c s="21" t="s">
        <v>3714</v>
      </c>
      <c s="22">
        <f>Uznatelné._63SH!I3</f>
      </c>
      <c s="22">
        <f>Uznatelné._63SH!O2</f>
      </c>
      <c s="22">
        <f>C44+D44</f>
      </c>
    </row>
    <row r="45" spans="1:5" ht="12.75" customHeight="1">
      <c r="A45" s="21" t="s">
        <v>3974</v>
      </c>
      <c s="21" t="s">
        <v>3973</v>
      </c>
      <c s="22">
        <f>Uznatelné._764P!I3</f>
      </c>
      <c s="22">
        <f>Uznatelné._764P!O2</f>
      </c>
      <c s="22">
        <f>C45+D45</f>
      </c>
    </row>
    <row r="46" spans="1:5" ht="12.75" customHeight="1">
      <c r="A46" s="21" t="s">
        <v>4339</v>
      </c>
      <c s="21" t="s">
        <v>4338</v>
      </c>
      <c s="22">
        <f>Uznatelné._766D!I3</f>
      </c>
      <c s="22">
        <f>Uznatelné._766D!O2</f>
      </c>
      <c s="22">
        <f>C46+D46</f>
      </c>
    </row>
    <row r="47" spans="1:5" ht="12.75" customHeight="1">
      <c r="A47" s="21" t="s">
        <v>4819</v>
      </c>
      <c s="21" t="s">
        <v>4818</v>
      </c>
      <c s="22">
        <f>Uznatelné._766O!I3</f>
      </c>
      <c s="22">
        <f>Uznatelné._766O!O2</f>
      </c>
      <c s="22">
        <f>C47+D47</f>
      </c>
    </row>
    <row r="48" spans="1:5" ht="12.75" customHeight="1">
      <c r="A48" s="21" t="s">
        <v>5290</v>
      </c>
      <c s="21" t="s">
        <v>5289</v>
      </c>
      <c s="22">
        <f>Uznatelné._766TR!I3</f>
      </c>
      <c s="22">
        <f>Uznatelné._766TR!O2</f>
      </c>
      <c s="22">
        <f>C48+D48</f>
      </c>
    </row>
    <row r="49" spans="1:5" ht="12.75" customHeight="1">
      <c r="A49" s="21" t="s">
        <v>6484</v>
      </c>
      <c s="21" t="s">
        <v>6483</v>
      </c>
      <c s="22">
        <f>Uznatelné._767Z!I3</f>
      </c>
      <c s="22">
        <f>Uznatelné._767Z!O2</f>
      </c>
      <c s="22">
        <f>C49+D49</f>
      </c>
    </row>
    <row r="50" spans="1:5" ht="12.75" customHeight="1">
      <c r="A50" s="21" t="s">
        <v>7170</v>
      </c>
      <c s="21" t="s">
        <v>7169</v>
      </c>
      <c s="22">
        <f>Uznatelné._769KAM!I3</f>
      </c>
      <c s="22">
        <f>Uznatelné._769KAM!O2</f>
      </c>
      <c s="22">
        <f>C50+D50</f>
      </c>
    </row>
    <row r="51" spans="1:5" ht="12.75" customHeight="1">
      <c r="A51" s="21" t="s">
        <v>7564</v>
      </c>
      <c s="21" t="s">
        <v>7563</v>
      </c>
      <c s="22">
        <f>Uznatelné._769OST!I3</f>
      </c>
      <c s="22">
        <f>Uznatelné._769OST!O2</f>
      </c>
      <c s="22">
        <f>C51+D51</f>
      </c>
    </row>
    <row r="52" spans="1:5" ht="12.75" customHeight="1">
      <c r="A52" s="21" t="s">
        <v>7756</v>
      </c>
      <c s="21" t="s">
        <v>7755</v>
      </c>
      <c s="22">
        <f>Uznatelné._9OST!I3</f>
      </c>
      <c s="22">
        <f>Uznatelné._9OST!O2</f>
      </c>
      <c s="22">
        <f>C52+D52</f>
      </c>
    </row>
    <row r="53" spans="1:5" ht="12.75" customHeight="1">
      <c r="A53" s="21" t="s">
        <v>3056</v>
      </c>
      <c s="21" t="s">
        <v>3055</v>
      </c>
      <c s="22">
        <f>Uznatelné._9OVSZ!I3</f>
      </c>
      <c s="22">
        <f>Uznatelné._9OVSZ!O2</f>
      </c>
      <c s="22">
        <f>C53+D53</f>
      </c>
    </row>
    <row r="54" spans="1:5" ht="12.75" customHeight="1">
      <c r="A54" s="21" t="s">
        <v>7787</v>
      </c>
      <c s="21" t="s">
        <v>7786</v>
      </c>
      <c s="22">
        <f>Uznatelné._9ZV!I3</f>
      </c>
      <c s="22">
        <f>Uznatelné._9ZV!O2</f>
      </c>
      <c s="22">
        <f>C54+D54</f>
      </c>
    </row>
    <row r="55" spans="1:5" ht="12.75" customHeight="1">
      <c r="A55" s="21" t="s">
        <v>7796</v>
      </c>
      <c s="21" t="s">
        <v>7795</v>
      </c>
      <c s="22">
        <f>Uznatelné._FSE!I3</f>
      </c>
      <c s="22">
        <f>Uznatelné._FSE!O2</f>
      </c>
      <c s="22">
        <f>C55+D55</f>
      </c>
    </row>
    <row r="56" spans="1:5" ht="12.75" customHeight="1">
      <c r="A56" s="21" t="s">
        <v>8102</v>
      </c>
      <c s="21" t="s">
        <v>8101</v>
      </c>
      <c s="22">
        <f>Uznatelné._L_IO_01!I3</f>
      </c>
      <c s="22">
        <f>Uznatelné._L_IO_01!O2</f>
      </c>
      <c s="22">
        <f>C56+D56</f>
      </c>
    </row>
    <row r="57" spans="1:5" ht="12.75" customHeight="1">
      <c r="A57" s="21" t="s">
        <v>8136</v>
      </c>
      <c s="21" t="s">
        <v>8135</v>
      </c>
      <c s="22">
        <f>Uznatelné._L_IO_02!I3</f>
      </c>
      <c s="22">
        <f>Uznatelné._L_IO_02!O2</f>
      </c>
      <c s="22">
        <f>C57+D57</f>
      </c>
    </row>
    <row r="58" spans="1:5" ht="12.75" customHeight="1">
      <c r="A58" s="21" t="s">
        <v>8158</v>
      </c>
      <c s="21" t="s">
        <v>8157</v>
      </c>
      <c s="22">
        <f>Uznatelné._L_IO_04!I3</f>
      </c>
      <c s="22">
        <f>Uznatelné._L_IO_04!O2</f>
      </c>
      <c s="22">
        <f>C58+D58</f>
      </c>
    </row>
    <row r="59" spans="1:5" ht="12.75" customHeight="1">
      <c r="A59" s="21" t="s">
        <v>8175</v>
      </c>
      <c s="21" t="s">
        <v>8174</v>
      </c>
      <c s="22">
        <f>Uznatelné._L_IO_05!I3</f>
      </c>
      <c s="22">
        <f>Uznatelné._L_IO_05!O2</f>
      </c>
      <c s="22">
        <f>C59+D59</f>
      </c>
    </row>
    <row r="60" spans="1:5" ht="12.75" customHeight="1">
      <c r="A60" s="21" t="s">
        <v>8200</v>
      </c>
      <c s="21" t="s">
        <v>8199</v>
      </c>
      <c s="22">
        <f>Uznatelné._L_IO_06!I3</f>
      </c>
      <c s="22">
        <f>Uznatelné._L_IO_06!O2</f>
      </c>
      <c s="22">
        <f>C60+D60</f>
      </c>
    </row>
    <row r="61" spans="1:5" ht="12.75" customHeight="1">
      <c r="A61" s="21" t="s">
        <v>8215</v>
      </c>
      <c s="21" t="s">
        <v>8214</v>
      </c>
      <c s="22">
        <f>Uznatelné._L_IO_08!I3</f>
      </c>
      <c s="22">
        <f>Uznatelné._L_IO_08!O2</f>
      </c>
      <c s="22">
        <f>C61+D61</f>
      </c>
    </row>
    <row r="62" spans="1:5" ht="12.75" customHeight="1">
      <c r="A62" s="21" t="s">
        <v>8233</v>
      </c>
      <c s="21" t="s">
        <v>8232</v>
      </c>
      <c s="22">
        <f>Uznatelné._L_IO03T!I3</f>
      </c>
      <c s="22">
        <f>Uznatelné._L_IO03T!O2</f>
      </c>
      <c s="22">
        <f>C62+D62</f>
      </c>
    </row>
    <row r="63" spans="1:5" ht="12.75" customHeight="1">
      <c r="A63" s="21" t="s">
        <v>8283</v>
      </c>
      <c s="21" t="s">
        <v>8282</v>
      </c>
      <c s="22">
        <f>Uznatelné._Optika!I3</f>
      </c>
      <c s="22">
        <f>Uznatelné._Optika!O2</f>
      </c>
      <c s="22">
        <f>C63+D63</f>
      </c>
    </row>
    <row r="64" spans="1:5" ht="12.75" customHeight="1">
      <c r="A64" s="21" t="s">
        <v>8414</v>
      </c>
      <c s="21" t="s">
        <v>8413</v>
      </c>
      <c s="22">
        <f>Uznatelné._SH2!I3</f>
      </c>
      <c s="22">
        <f>Uznatelné._SH2!O2</f>
      </c>
      <c s="22">
        <f>C64+D64</f>
      </c>
    </row>
    <row r="65" spans="1:5" ht="12.75" customHeight="1">
      <c r="A65" s="21" t="s">
        <v>8549</v>
      </c>
      <c s="21" t="s">
        <v>8548</v>
      </c>
      <c s="22">
        <f>Uznatelné._SH3!I3</f>
      </c>
      <c s="22">
        <f>Uznatelné._SH3!O2</f>
      </c>
      <c s="22">
        <f>C65+D65</f>
      </c>
    </row>
    <row r="66" spans="1:5" ht="12.75" customHeight="1">
      <c r="A66" s="21" t="s">
        <v>8652</v>
      </c>
      <c s="21" t="s">
        <v>8651</v>
      </c>
      <c s="22">
        <f>Uznatelné._SO02!I3</f>
      </c>
      <c s="22">
        <f>Uznatelné._SO02!O2</f>
      </c>
      <c s="22">
        <f>C66+D66</f>
      </c>
    </row>
    <row r="67" spans="1:5" ht="12.75" customHeight="1">
      <c r="A67" s="21" t="s">
        <v>8659</v>
      </c>
      <c s="21" t="s">
        <v>8658</v>
      </c>
      <c s="22">
        <f>Uznatelné._SO03!I3</f>
      </c>
      <c s="22">
        <f>Uznatelné._SO03!O2</f>
      </c>
      <c s="22">
        <f>C67+D67</f>
      </c>
    </row>
    <row r="68" spans="1:5" ht="12.75" customHeight="1">
      <c r="A68" s="21" t="s">
        <v>8706</v>
      </c>
      <c s="21" t="s">
        <v>8705</v>
      </c>
      <c s="22">
        <f>Uznatelné._SO04!I3</f>
      </c>
      <c s="22">
        <f>Uznatelné._SO04!O2</f>
      </c>
      <c s="22">
        <f>C68+D68</f>
      </c>
    </row>
    <row r="69" spans="1:5" ht="12.75" customHeight="1">
      <c r="A69" s="21" t="s">
        <v>8728</v>
      </c>
      <c s="21" t="s">
        <v>8727</v>
      </c>
      <c s="22">
        <f>Uznatelné._SV1!I3</f>
      </c>
      <c s="22">
        <f>Uznatelné._SV1!O2</f>
      </c>
      <c s="22">
        <f>C69+D69</f>
      </c>
    </row>
    <row r="70" spans="1:5" ht="12.75" customHeight="1">
      <c r="A70" s="21" t="s">
        <v>3164</v>
      </c>
      <c s="21" t="s">
        <v>3163</v>
      </c>
      <c s="22">
        <f>Uznatelné._VRN!I3</f>
      </c>
      <c s="22">
        <f>Uznatelné._VRN!O2</f>
      </c>
      <c s="22">
        <f>C70+D70</f>
      </c>
    </row>
  </sheetData>
  <sheetProtection password="ED98"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6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0+O9+O26+O39+O160</f>
      </c>
      <c t="s">
        <v>26</v>
      </c>
    </row>
    <row r="3" spans="1:16" ht="15" customHeight="1">
      <c r="A3" t="s">
        <v>11</v>
      </c>
      <c s="12" t="s">
        <v>13</v>
      </c>
      <c s="13" t="s">
        <v>14</v>
      </c>
      <c s="1"/>
      <c s="14" t="s">
        <v>15</v>
      </c>
      <c s="1"/>
      <c s="9"/>
      <c s="8" t="s">
        <v>2593</v>
      </c>
      <c s="41">
        <f>0+I9+I26+I39+I160</f>
      </c>
      <c r="O3" t="s">
        <v>22</v>
      </c>
      <c t="s">
        <v>27</v>
      </c>
    </row>
    <row r="4" spans="1:16" ht="15" customHeight="1">
      <c r="A4" t="s">
        <v>16</v>
      </c>
      <c s="12" t="s">
        <v>17</v>
      </c>
      <c s="13" t="s">
        <v>61</v>
      </c>
      <c s="1"/>
      <c s="14" t="s">
        <v>62</v>
      </c>
      <c s="1"/>
      <c s="1"/>
      <c s="11"/>
      <c s="11"/>
      <c r="O4" t="s">
        <v>23</v>
      </c>
      <c t="s">
        <v>27</v>
      </c>
    </row>
    <row r="5" spans="1:16" ht="12.75" customHeight="1">
      <c r="A5" t="s">
        <v>20</v>
      </c>
      <c s="16" t="s">
        <v>21</v>
      </c>
      <c s="17" t="s">
        <v>2593</v>
      </c>
      <c s="6"/>
      <c s="18" t="s">
        <v>2594</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707</v>
      </c>
      <c s="27"/>
      <c s="29" t="s">
        <v>2596</v>
      </c>
      <c s="27"/>
      <c s="27"/>
      <c s="27"/>
      <c s="30">
        <f>0+Q9</f>
      </c>
      <c r="O9">
        <f>0+R9</f>
      </c>
      <c r="Q9">
        <f>0+I10+I14+I18+I22</f>
      </c>
      <c>
        <f>0+O10+O14+O18+O22</f>
      </c>
    </row>
    <row r="10" spans="1:16" ht="25.5">
      <c r="A10" s="26" t="s">
        <v>50</v>
      </c>
      <c s="31" t="s">
        <v>2597</v>
      </c>
      <c s="31" t="s">
        <v>2598</v>
      </c>
      <c s="26" t="s">
        <v>52</v>
      </c>
      <c s="32" t="s">
        <v>2599</v>
      </c>
      <c s="33" t="s">
        <v>70</v>
      </c>
      <c s="34">
        <v>2</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2600</v>
      </c>
      <c s="31" t="s">
        <v>2598</v>
      </c>
      <c s="26" t="s">
        <v>2502</v>
      </c>
      <c s="32" t="s">
        <v>2601</v>
      </c>
      <c s="33" t="s">
        <v>70</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2602</v>
      </c>
      <c s="31" t="s">
        <v>2598</v>
      </c>
      <c s="26" t="s">
        <v>2505</v>
      </c>
      <c s="32" t="s">
        <v>2603</v>
      </c>
      <c s="33" t="s">
        <v>70</v>
      </c>
      <c s="34">
        <v>2</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2604</v>
      </c>
      <c s="31" t="s">
        <v>2605</v>
      </c>
      <c s="26" t="s">
        <v>52</v>
      </c>
      <c s="32" t="s">
        <v>2606</v>
      </c>
      <c s="33" t="s">
        <v>157</v>
      </c>
      <c s="34">
        <v>0.005</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8" ht="12.75" customHeight="1">
      <c r="A26" s="6" t="s">
        <v>47</v>
      </c>
      <c s="6"/>
      <c s="43" t="s">
        <v>710</v>
      </c>
      <c s="6"/>
      <c s="29" t="s">
        <v>2607</v>
      </c>
      <c s="6"/>
      <c s="6"/>
      <c s="6"/>
      <c s="44">
        <f>0+Q26</f>
      </c>
      <c r="O26">
        <f>0+R26</f>
      </c>
      <c r="Q26">
        <f>0+I27+I31+I35</f>
      </c>
      <c>
        <f>0+O27+O31+O35</f>
      </c>
    </row>
    <row r="27" spans="1:16" ht="12.75">
      <c r="A27" s="26" t="s">
        <v>50</v>
      </c>
      <c s="31" t="s">
        <v>2608</v>
      </c>
      <c s="31" t="s">
        <v>2609</v>
      </c>
      <c s="26" t="s">
        <v>52</v>
      </c>
      <c s="32" t="s">
        <v>2610</v>
      </c>
      <c s="33" t="s">
        <v>157</v>
      </c>
      <c s="34">
        <v>0.5</v>
      </c>
      <c s="35">
        <v>0</v>
      </c>
      <c s="36">
        <f>ROUND(ROUND(H27,2)*ROUND(G27,5),2)</f>
      </c>
      <c r="O27">
        <f>(I27*21)/100</f>
      </c>
      <c t="s">
        <v>27</v>
      </c>
    </row>
    <row r="28" spans="1:5" ht="12.75">
      <c r="A28" s="37" t="s">
        <v>55</v>
      </c>
      <c r="E28" s="38" t="s">
        <v>58</v>
      </c>
    </row>
    <row r="29" spans="1:5" ht="12.75">
      <c r="A29" s="39" t="s">
        <v>57</v>
      </c>
      <c r="E29" s="40" t="s">
        <v>58</v>
      </c>
    </row>
    <row r="30" spans="1:5" ht="12.75">
      <c r="A30" t="s">
        <v>59</v>
      </c>
      <c r="E30" s="38" t="s">
        <v>58</v>
      </c>
    </row>
    <row r="31" spans="1:16" ht="12.75">
      <c r="A31" s="26" t="s">
        <v>50</v>
      </c>
      <c s="31" t="s">
        <v>2611</v>
      </c>
      <c s="31" t="s">
        <v>2612</v>
      </c>
      <c s="26" t="s">
        <v>52</v>
      </c>
      <c s="32" t="s">
        <v>2613</v>
      </c>
      <c s="33" t="s">
        <v>175</v>
      </c>
      <c s="34">
        <v>2</v>
      </c>
      <c s="35">
        <v>0</v>
      </c>
      <c s="36">
        <f>ROUND(ROUND(H31,2)*ROUND(G31,5),2)</f>
      </c>
      <c r="O31">
        <f>(I31*21)/100</f>
      </c>
      <c t="s">
        <v>27</v>
      </c>
    </row>
    <row r="32" spans="1:5" ht="12.75">
      <c r="A32" s="37" t="s">
        <v>55</v>
      </c>
      <c r="E32" s="38" t="s">
        <v>58</v>
      </c>
    </row>
    <row r="33" spans="1:5" ht="12.75">
      <c r="A33" s="39" t="s">
        <v>57</v>
      </c>
      <c r="E33" s="40" t="s">
        <v>58</v>
      </c>
    </row>
    <row r="34" spans="1:5" ht="12.75">
      <c r="A34" t="s">
        <v>59</v>
      </c>
      <c r="E34" s="38" t="s">
        <v>58</v>
      </c>
    </row>
    <row r="35" spans="1:16" ht="12.75">
      <c r="A35" s="26" t="s">
        <v>50</v>
      </c>
      <c s="31" t="s">
        <v>2614</v>
      </c>
      <c s="31" t="s">
        <v>2615</v>
      </c>
      <c s="26" t="s">
        <v>52</v>
      </c>
      <c s="32" t="s">
        <v>2616</v>
      </c>
      <c s="33" t="s">
        <v>70</v>
      </c>
      <c s="34">
        <v>1</v>
      </c>
      <c s="35">
        <v>0</v>
      </c>
      <c s="36">
        <f>ROUND(ROUND(H35,2)*ROUND(G35,5),2)</f>
      </c>
      <c r="O35">
        <f>(I35*21)/100</f>
      </c>
      <c t="s">
        <v>27</v>
      </c>
    </row>
    <row r="36" spans="1:5" ht="12.75">
      <c r="A36" s="37" t="s">
        <v>55</v>
      </c>
      <c r="E36" s="38" t="s">
        <v>58</v>
      </c>
    </row>
    <row r="37" spans="1:5" ht="12.75">
      <c r="A37" s="39" t="s">
        <v>57</v>
      </c>
      <c r="E37" s="40" t="s">
        <v>58</v>
      </c>
    </row>
    <row r="38" spans="1:5" ht="12.75">
      <c r="A38" t="s">
        <v>59</v>
      </c>
      <c r="E38" s="38" t="s">
        <v>58</v>
      </c>
    </row>
    <row r="39" spans="1:18" ht="12.75" customHeight="1">
      <c r="A39" s="6" t="s">
        <v>47</v>
      </c>
      <c s="6"/>
      <c s="43" t="s">
        <v>1754</v>
      </c>
      <c s="6"/>
      <c s="29" t="s">
        <v>1755</v>
      </c>
      <c s="6"/>
      <c s="6"/>
      <c s="6"/>
      <c s="44">
        <f>0+Q39</f>
      </c>
      <c r="O39">
        <f>0+R39</f>
      </c>
      <c r="Q39">
        <f>0+I40+I44+I48+I52+I56+I60+I64+I68+I72+I76+I80+I84+I88+I92+I96+I100+I104+I108+I112+I116+I120+I124+I128+I132+I136+I140+I144+I148+I152+I156</f>
      </c>
      <c>
        <f>0+O40+O44+O48+O52+O56+O60+O64+O68+O72+O76+O80+O84+O88+O92+O96+O100+O104+O108+O112+O116+O120+O124+O128+O132+O136+O140+O144+O148+O152+O156</f>
      </c>
    </row>
    <row r="40" spans="1:16" ht="12.75">
      <c r="A40" s="26" t="s">
        <v>50</v>
      </c>
      <c s="31" t="s">
        <v>2617</v>
      </c>
      <c s="31" t="s">
        <v>2618</v>
      </c>
      <c s="26" t="s">
        <v>52</v>
      </c>
      <c s="32" t="s">
        <v>2619</v>
      </c>
      <c s="33" t="s">
        <v>76</v>
      </c>
      <c s="34">
        <v>210</v>
      </c>
      <c s="35">
        <v>0</v>
      </c>
      <c s="36">
        <f>ROUND(ROUND(H40,2)*ROUND(G40,5),2)</f>
      </c>
      <c r="O40">
        <f>(I40*21)/100</f>
      </c>
      <c t="s">
        <v>27</v>
      </c>
    </row>
    <row r="41" spans="1:5" ht="12.75">
      <c r="A41" s="37" t="s">
        <v>55</v>
      </c>
      <c r="E41" s="38" t="s">
        <v>58</v>
      </c>
    </row>
    <row r="42" spans="1:5" ht="12.75">
      <c r="A42" s="39" t="s">
        <v>57</v>
      </c>
      <c r="E42" s="40" t="s">
        <v>58</v>
      </c>
    </row>
    <row r="43" spans="1:5" ht="12.75">
      <c r="A43" t="s">
        <v>59</v>
      </c>
      <c r="E43" s="38" t="s">
        <v>58</v>
      </c>
    </row>
    <row r="44" spans="1:16" ht="12.75">
      <c r="A44" s="26" t="s">
        <v>50</v>
      </c>
      <c s="31" t="s">
        <v>2620</v>
      </c>
      <c s="31" t="s">
        <v>2621</v>
      </c>
      <c s="26" t="s">
        <v>52</v>
      </c>
      <c s="32" t="s">
        <v>2622</v>
      </c>
      <c s="33" t="s">
        <v>163</v>
      </c>
      <c s="34">
        <v>1</v>
      </c>
      <c s="35">
        <v>0</v>
      </c>
      <c s="36">
        <f>ROUND(ROUND(H44,2)*ROUND(G44,5),2)</f>
      </c>
      <c r="O44">
        <f>(I44*21)/100</f>
      </c>
      <c t="s">
        <v>27</v>
      </c>
    </row>
    <row r="45" spans="1:5" ht="12.75">
      <c r="A45" s="37" t="s">
        <v>55</v>
      </c>
      <c r="E45" s="38" t="s">
        <v>58</v>
      </c>
    </row>
    <row r="46" spans="1:5" ht="12.75">
      <c r="A46" s="39" t="s">
        <v>57</v>
      </c>
      <c r="E46" s="40" t="s">
        <v>58</v>
      </c>
    </row>
    <row r="47" spans="1:5" ht="12.75">
      <c r="A47" t="s">
        <v>59</v>
      </c>
      <c r="E47" s="38" t="s">
        <v>58</v>
      </c>
    </row>
    <row r="48" spans="1:16" ht="12.75">
      <c r="A48" s="26" t="s">
        <v>50</v>
      </c>
      <c s="31" t="s">
        <v>2623</v>
      </c>
      <c s="31" t="s">
        <v>2624</v>
      </c>
      <c s="26" t="s">
        <v>52</v>
      </c>
      <c s="32" t="s">
        <v>2625</v>
      </c>
      <c s="33" t="s">
        <v>163</v>
      </c>
      <c s="34">
        <v>2</v>
      </c>
      <c s="35">
        <v>0</v>
      </c>
      <c s="36">
        <f>ROUND(ROUND(H48,2)*ROUND(G48,5),2)</f>
      </c>
      <c r="O48">
        <f>(I48*21)/100</f>
      </c>
      <c t="s">
        <v>27</v>
      </c>
    </row>
    <row r="49" spans="1:5" ht="12.75">
      <c r="A49" s="37" t="s">
        <v>55</v>
      </c>
      <c r="E49" s="38" t="s">
        <v>58</v>
      </c>
    </row>
    <row r="50" spans="1:5" ht="12.75">
      <c r="A50" s="39" t="s">
        <v>57</v>
      </c>
      <c r="E50" s="40" t="s">
        <v>58</v>
      </c>
    </row>
    <row r="51" spans="1:5" ht="12.75">
      <c r="A51" t="s">
        <v>59</v>
      </c>
      <c r="E51" s="38" t="s">
        <v>58</v>
      </c>
    </row>
    <row r="52" spans="1:16" ht="12.75">
      <c r="A52" s="26" t="s">
        <v>50</v>
      </c>
      <c s="31" t="s">
        <v>2626</v>
      </c>
      <c s="31" t="s">
        <v>2627</v>
      </c>
      <c s="26" t="s">
        <v>52</v>
      </c>
      <c s="32" t="s">
        <v>2628</v>
      </c>
      <c s="33" t="s">
        <v>163</v>
      </c>
      <c s="34">
        <v>2</v>
      </c>
      <c s="35">
        <v>0</v>
      </c>
      <c s="36">
        <f>ROUND(ROUND(H52,2)*ROUND(G52,5),2)</f>
      </c>
      <c r="O52">
        <f>(I52*21)/100</f>
      </c>
      <c t="s">
        <v>27</v>
      </c>
    </row>
    <row r="53" spans="1:5" ht="12.75">
      <c r="A53" s="37" t="s">
        <v>55</v>
      </c>
      <c r="E53" s="38" t="s">
        <v>58</v>
      </c>
    </row>
    <row r="54" spans="1:5" ht="12.75">
      <c r="A54" s="39" t="s">
        <v>57</v>
      </c>
      <c r="E54" s="40" t="s">
        <v>58</v>
      </c>
    </row>
    <row r="55" spans="1:5" ht="12.75">
      <c r="A55" t="s">
        <v>59</v>
      </c>
      <c r="E55" s="38" t="s">
        <v>58</v>
      </c>
    </row>
    <row r="56" spans="1:16" ht="12.75">
      <c r="A56" s="26" t="s">
        <v>50</v>
      </c>
      <c s="31" t="s">
        <v>2629</v>
      </c>
      <c s="31" t="s">
        <v>2627</v>
      </c>
      <c s="26" t="s">
        <v>2502</v>
      </c>
      <c s="32" t="s">
        <v>2630</v>
      </c>
      <c s="33" t="s">
        <v>76</v>
      </c>
      <c s="34">
        <v>210</v>
      </c>
      <c s="35">
        <v>0</v>
      </c>
      <c s="36">
        <f>ROUND(ROUND(H56,2)*ROUND(G56,5),2)</f>
      </c>
      <c r="O56">
        <f>(I56*21)/100</f>
      </c>
      <c t="s">
        <v>27</v>
      </c>
    </row>
    <row r="57" spans="1:5" ht="12.75">
      <c r="A57" s="37" t="s">
        <v>55</v>
      </c>
      <c r="E57" s="38" t="s">
        <v>58</v>
      </c>
    </row>
    <row r="58" spans="1:5" ht="12.75">
      <c r="A58" s="39" t="s">
        <v>57</v>
      </c>
      <c r="E58" s="40" t="s">
        <v>58</v>
      </c>
    </row>
    <row r="59" spans="1:5" ht="12.75">
      <c r="A59" t="s">
        <v>59</v>
      </c>
      <c r="E59" s="38" t="s">
        <v>58</v>
      </c>
    </row>
    <row r="60" spans="1:16" ht="12.75">
      <c r="A60" s="26" t="s">
        <v>50</v>
      </c>
      <c s="31" t="s">
        <v>2631</v>
      </c>
      <c s="31" t="s">
        <v>2627</v>
      </c>
      <c s="26" t="s">
        <v>2505</v>
      </c>
      <c s="32" t="s">
        <v>2632</v>
      </c>
      <c s="33" t="s">
        <v>163</v>
      </c>
      <c s="34">
        <v>2</v>
      </c>
      <c s="35">
        <v>0</v>
      </c>
      <c s="36">
        <f>ROUND(ROUND(H60,2)*ROUND(G60,5),2)</f>
      </c>
      <c r="O60">
        <f>(I60*21)/100</f>
      </c>
      <c t="s">
        <v>27</v>
      </c>
    </row>
    <row r="61" spans="1:5" ht="12.75">
      <c r="A61" s="37" t="s">
        <v>55</v>
      </c>
      <c r="E61" s="38" t="s">
        <v>58</v>
      </c>
    </row>
    <row r="62" spans="1:5" ht="12.75">
      <c r="A62" s="39" t="s">
        <v>57</v>
      </c>
      <c r="E62" s="40" t="s">
        <v>58</v>
      </c>
    </row>
    <row r="63" spans="1:5" ht="12.75">
      <c r="A63" t="s">
        <v>59</v>
      </c>
      <c r="E63" s="38" t="s">
        <v>58</v>
      </c>
    </row>
    <row r="64" spans="1:16" ht="12.75">
      <c r="A64" s="26" t="s">
        <v>50</v>
      </c>
      <c s="31" t="s">
        <v>2633</v>
      </c>
      <c s="31" t="s">
        <v>2634</v>
      </c>
      <c s="26" t="s">
        <v>52</v>
      </c>
      <c s="32" t="s">
        <v>2635</v>
      </c>
      <c s="33" t="s">
        <v>76</v>
      </c>
      <c s="34">
        <v>132</v>
      </c>
      <c s="35">
        <v>0</v>
      </c>
      <c s="36">
        <f>ROUND(ROUND(H64,2)*ROUND(G64,5),2)</f>
      </c>
      <c r="O64">
        <f>(I64*21)/100</f>
      </c>
      <c t="s">
        <v>27</v>
      </c>
    </row>
    <row r="65" spans="1:5" ht="12.75">
      <c r="A65" s="37" t="s">
        <v>55</v>
      </c>
      <c r="E65" s="38" t="s">
        <v>58</v>
      </c>
    </row>
    <row r="66" spans="1:5" ht="12.75">
      <c r="A66" s="39" t="s">
        <v>57</v>
      </c>
      <c r="E66" s="40" t="s">
        <v>58</v>
      </c>
    </row>
    <row r="67" spans="1:5" ht="12.75">
      <c r="A67" t="s">
        <v>59</v>
      </c>
      <c r="E67" s="38" t="s">
        <v>58</v>
      </c>
    </row>
    <row r="68" spans="1:16" ht="12.75">
      <c r="A68" s="26" t="s">
        <v>50</v>
      </c>
      <c s="31" t="s">
        <v>2636</v>
      </c>
      <c s="31" t="s">
        <v>2637</v>
      </c>
      <c s="26" t="s">
        <v>52</v>
      </c>
      <c s="32" t="s">
        <v>2638</v>
      </c>
      <c s="33" t="s">
        <v>76</v>
      </c>
      <c s="34">
        <v>48</v>
      </c>
      <c s="35">
        <v>0</v>
      </c>
      <c s="36">
        <f>ROUND(ROUND(H68,2)*ROUND(G68,5),2)</f>
      </c>
      <c r="O68">
        <f>(I68*21)/100</f>
      </c>
      <c t="s">
        <v>27</v>
      </c>
    </row>
    <row r="69" spans="1:5" ht="12.75">
      <c r="A69" s="37" t="s">
        <v>55</v>
      </c>
      <c r="E69" s="38" t="s">
        <v>58</v>
      </c>
    </row>
    <row r="70" spans="1:5" ht="12.75">
      <c r="A70" s="39" t="s">
        <v>57</v>
      </c>
      <c r="E70" s="40" t="s">
        <v>58</v>
      </c>
    </row>
    <row r="71" spans="1:5" ht="12.75">
      <c r="A71" t="s">
        <v>59</v>
      </c>
      <c r="E71" s="38" t="s">
        <v>58</v>
      </c>
    </row>
    <row r="72" spans="1:16" ht="12.75">
      <c r="A72" s="26" t="s">
        <v>50</v>
      </c>
      <c s="31" t="s">
        <v>2639</v>
      </c>
      <c s="31" t="s">
        <v>2640</v>
      </c>
      <c s="26" t="s">
        <v>52</v>
      </c>
      <c s="32" t="s">
        <v>2641</v>
      </c>
      <c s="33" t="s">
        <v>76</v>
      </c>
      <c s="34">
        <v>180</v>
      </c>
      <c s="35">
        <v>0</v>
      </c>
      <c s="36">
        <f>ROUND(ROUND(H72,2)*ROUND(G72,5),2)</f>
      </c>
      <c r="O72">
        <f>(I72*21)/100</f>
      </c>
      <c t="s">
        <v>27</v>
      </c>
    </row>
    <row r="73" spans="1:5" ht="12.75">
      <c r="A73" s="37" t="s">
        <v>55</v>
      </c>
      <c r="E73" s="38" t="s">
        <v>58</v>
      </c>
    </row>
    <row r="74" spans="1:5" ht="12.75">
      <c r="A74" s="39" t="s">
        <v>57</v>
      </c>
      <c r="E74" s="40" t="s">
        <v>58</v>
      </c>
    </row>
    <row r="75" spans="1:5" ht="12.75">
      <c r="A75" t="s">
        <v>59</v>
      </c>
      <c r="E75" s="38" t="s">
        <v>58</v>
      </c>
    </row>
    <row r="76" spans="1:16" ht="12.75">
      <c r="A76" s="26" t="s">
        <v>50</v>
      </c>
      <c s="31" t="s">
        <v>2642</v>
      </c>
      <c s="31" t="s">
        <v>2643</v>
      </c>
      <c s="26" t="s">
        <v>52</v>
      </c>
      <c s="32" t="s">
        <v>2644</v>
      </c>
      <c s="33" t="s">
        <v>82</v>
      </c>
      <c s="34">
        <v>6</v>
      </c>
      <c s="35">
        <v>0</v>
      </c>
      <c s="36">
        <f>ROUND(ROUND(H76,2)*ROUND(G76,5),2)</f>
      </c>
      <c r="O76">
        <f>(I76*21)/100</f>
      </c>
      <c t="s">
        <v>27</v>
      </c>
    </row>
    <row r="77" spans="1:5" ht="12.75">
      <c r="A77" s="37" t="s">
        <v>55</v>
      </c>
      <c r="E77" s="38" t="s">
        <v>58</v>
      </c>
    </row>
    <row r="78" spans="1:5" ht="12.75">
      <c r="A78" s="39" t="s">
        <v>57</v>
      </c>
      <c r="E78" s="40" t="s">
        <v>58</v>
      </c>
    </row>
    <row r="79" spans="1:5" ht="12.75">
      <c r="A79" t="s">
        <v>59</v>
      </c>
      <c r="E79" s="38" t="s">
        <v>58</v>
      </c>
    </row>
    <row r="80" spans="1:16" ht="12.75">
      <c r="A80" s="26" t="s">
        <v>50</v>
      </c>
      <c s="31" t="s">
        <v>2645</v>
      </c>
      <c s="31" t="s">
        <v>2646</v>
      </c>
      <c s="26" t="s">
        <v>52</v>
      </c>
      <c s="32" t="s">
        <v>2647</v>
      </c>
      <c s="33" t="s">
        <v>82</v>
      </c>
      <c s="34">
        <v>24</v>
      </c>
      <c s="35">
        <v>0</v>
      </c>
      <c s="36">
        <f>ROUND(ROUND(H80,2)*ROUND(G80,5),2)</f>
      </c>
      <c r="O80">
        <f>(I80*21)/100</f>
      </c>
      <c t="s">
        <v>27</v>
      </c>
    </row>
    <row r="81" spans="1:5" ht="12.75">
      <c r="A81" s="37" t="s">
        <v>55</v>
      </c>
      <c r="E81" s="38" t="s">
        <v>58</v>
      </c>
    </row>
    <row r="82" spans="1:5" ht="12.75">
      <c r="A82" s="39" t="s">
        <v>57</v>
      </c>
      <c r="E82" s="40" t="s">
        <v>58</v>
      </c>
    </row>
    <row r="83" spans="1:5" ht="12.75">
      <c r="A83" t="s">
        <v>59</v>
      </c>
      <c r="E83" s="38" t="s">
        <v>58</v>
      </c>
    </row>
    <row r="84" spans="1:16" ht="12.75">
      <c r="A84" s="26" t="s">
        <v>50</v>
      </c>
      <c s="31" t="s">
        <v>2648</v>
      </c>
      <c s="31" t="s">
        <v>2649</v>
      </c>
      <c s="26" t="s">
        <v>52</v>
      </c>
      <c s="32" t="s">
        <v>2650</v>
      </c>
      <c s="33" t="s">
        <v>1875</v>
      </c>
      <c s="34">
        <v>2</v>
      </c>
      <c s="35">
        <v>0</v>
      </c>
      <c s="36">
        <f>ROUND(ROUND(H84,2)*ROUND(G84,5),2)</f>
      </c>
      <c r="O84">
        <f>(I84*21)/100</f>
      </c>
      <c t="s">
        <v>27</v>
      </c>
    </row>
    <row r="85" spans="1:5" ht="12.75">
      <c r="A85" s="37" t="s">
        <v>55</v>
      </c>
      <c r="E85" s="38" t="s">
        <v>58</v>
      </c>
    </row>
    <row r="86" spans="1:5" ht="12.75">
      <c r="A86" s="39" t="s">
        <v>57</v>
      </c>
      <c r="E86" s="40" t="s">
        <v>58</v>
      </c>
    </row>
    <row r="87" spans="1:5" ht="12.75">
      <c r="A87" t="s">
        <v>59</v>
      </c>
      <c r="E87" s="38" t="s">
        <v>58</v>
      </c>
    </row>
    <row r="88" spans="1:16" ht="12.75">
      <c r="A88" s="26" t="s">
        <v>50</v>
      </c>
      <c s="31" t="s">
        <v>2651</v>
      </c>
      <c s="31" t="s">
        <v>2652</v>
      </c>
      <c s="26" t="s">
        <v>52</v>
      </c>
      <c s="32" t="s">
        <v>2653</v>
      </c>
      <c s="33" t="s">
        <v>175</v>
      </c>
      <c s="34">
        <v>6</v>
      </c>
      <c s="35">
        <v>0</v>
      </c>
      <c s="36">
        <f>ROUND(ROUND(H88,2)*ROUND(G88,5),2)</f>
      </c>
      <c r="O88">
        <f>(I88*21)/100</f>
      </c>
      <c t="s">
        <v>27</v>
      </c>
    </row>
    <row r="89" spans="1:5" ht="12.75">
      <c r="A89" s="37" t="s">
        <v>55</v>
      </c>
      <c r="E89" s="38" t="s">
        <v>58</v>
      </c>
    </row>
    <row r="90" spans="1:5" ht="12.75">
      <c r="A90" s="39" t="s">
        <v>57</v>
      </c>
      <c r="E90" s="40" t="s">
        <v>58</v>
      </c>
    </row>
    <row r="91" spans="1:5" ht="12.75">
      <c r="A91" t="s">
        <v>59</v>
      </c>
      <c r="E91" s="38" t="s">
        <v>58</v>
      </c>
    </row>
    <row r="92" spans="1:16" ht="12.75">
      <c r="A92" s="26" t="s">
        <v>50</v>
      </c>
      <c s="31" t="s">
        <v>2654</v>
      </c>
      <c s="31" t="s">
        <v>2655</v>
      </c>
      <c s="26" t="s">
        <v>52</v>
      </c>
      <c s="32" t="s">
        <v>2656</v>
      </c>
      <c s="33" t="s">
        <v>175</v>
      </c>
      <c s="34">
        <v>4</v>
      </c>
      <c s="35">
        <v>0</v>
      </c>
      <c s="36">
        <f>ROUND(ROUND(H92,2)*ROUND(G92,5),2)</f>
      </c>
      <c r="O92">
        <f>(I92*21)/100</f>
      </c>
      <c t="s">
        <v>27</v>
      </c>
    </row>
    <row r="93" spans="1:5" ht="12.75">
      <c r="A93" s="37" t="s">
        <v>55</v>
      </c>
      <c r="E93" s="38" t="s">
        <v>58</v>
      </c>
    </row>
    <row r="94" spans="1:5" ht="12.75">
      <c r="A94" s="39" t="s">
        <v>57</v>
      </c>
      <c r="E94" s="40" t="s">
        <v>58</v>
      </c>
    </row>
    <row r="95" spans="1:5" ht="12.75">
      <c r="A95" t="s">
        <v>59</v>
      </c>
      <c r="E95" s="38" t="s">
        <v>58</v>
      </c>
    </row>
    <row r="96" spans="1:16" ht="12.75">
      <c r="A96" s="26" t="s">
        <v>50</v>
      </c>
      <c s="31" t="s">
        <v>2657</v>
      </c>
      <c s="31" t="s">
        <v>2658</v>
      </c>
      <c s="26" t="s">
        <v>52</v>
      </c>
      <c s="32" t="s">
        <v>2659</v>
      </c>
      <c s="33" t="s">
        <v>76</v>
      </c>
      <c s="34">
        <v>210</v>
      </c>
      <c s="35">
        <v>0</v>
      </c>
      <c s="36">
        <f>ROUND(ROUND(H96,2)*ROUND(G96,5),2)</f>
      </c>
      <c r="O96">
        <f>(I96*21)/100</f>
      </c>
      <c t="s">
        <v>27</v>
      </c>
    </row>
    <row r="97" spans="1:5" ht="12.75">
      <c r="A97" s="37" t="s">
        <v>55</v>
      </c>
      <c r="E97" s="38" t="s">
        <v>58</v>
      </c>
    </row>
    <row r="98" spans="1:5" ht="12.75">
      <c r="A98" s="39" t="s">
        <v>57</v>
      </c>
      <c r="E98" s="40" t="s">
        <v>58</v>
      </c>
    </row>
    <row r="99" spans="1:5" ht="12.75">
      <c r="A99" t="s">
        <v>59</v>
      </c>
      <c r="E99" s="38" t="s">
        <v>58</v>
      </c>
    </row>
    <row r="100" spans="1:16" ht="12.75">
      <c r="A100" s="26" t="s">
        <v>50</v>
      </c>
      <c s="31" t="s">
        <v>2660</v>
      </c>
      <c s="31" t="s">
        <v>2661</v>
      </c>
      <c s="26" t="s">
        <v>52</v>
      </c>
      <c s="32" t="s">
        <v>2662</v>
      </c>
      <c s="33" t="s">
        <v>76</v>
      </c>
      <c s="34">
        <v>210</v>
      </c>
      <c s="35">
        <v>0</v>
      </c>
      <c s="36">
        <f>ROUND(ROUND(H100,2)*ROUND(G100,5),2)</f>
      </c>
      <c r="O100">
        <f>(I100*21)/100</f>
      </c>
      <c t="s">
        <v>27</v>
      </c>
    </row>
    <row r="101" spans="1:5" ht="12.75">
      <c r="A101" s="37" t="s">
        <v>55</v>
      </c>
      <c r="E101" s="38" t="s">
        <v>58</v>
      </c>
    </row>
    <row r="102" spans="1:5" ht="12.75">
      <c r="A102" s="39" t="s">
        <v>57</v>
      </c>
      <c r="E102" s="40" t="s">
        <v>58</v>
      </c>
    </row>
    <row r="103" spans="1:5" ht="12.75">
      <c r="A103" t="s">
        <v>59</v>
      </c>
      <c r="E103" s="38" t="s">
        <v>58</v>
      </c>
    </row>
    <row r="104" spans="1:16" ht="12.75">
      <c r="A104" s="26" t="s">
        <v>50</v>
      </c>
      <c s="31" t="s">
        <v>2663</v>
      </c>
      <c s="31" t="s">
        <v>2664</v>
      </c>
      <c s="26" t="s">
        <v>52</v>
      </c>
      <c s="32" t="s">
        <v>2665</v>
      </c>
      <c s="33" t="s">
        <v>175</v>
      </c>
      <c s="34">
        <v>2</v>
      </c>
      <c s="35">
        <v>0</v>
      </c>
      <c s="36">
        <f>ROUND(ROUND(H104,2)*ROUND(G104,5),2)</f>
      </c>
      <c r="O104">
        <f>(I104*21)/100</f>
      </c>
      <c t="s">
        <v>27</v>
      </c>
    </row>
    <row r="105" spans="1:5" ht="12.75">
      <c r="A105" s="37" t="s">
        <v>55</v>
      </c>
      <c r="E105" s="38" t="s">
        <v>58</v>
      </c>
    </row>
    <row r="106" spans="1:5" ht="12.75">
      <c r="A106" s="39" t="s">
        <v>57</v>
      </c>
      <c r="E106" s="40" t="s">
        <v>58</v>
      </c>
    </row>
    <row r="107" spans="1:5" ht="12.75">
      <c r="A107" t="s">
        <v>59</v>
      </c>
      <c r="E107" s="38" t="s">
        <v>58</v>
      </c>
    </row>
    <row r="108" spans="1:16" ht="12.75">
      <c r="A108" s="26" t="s">
        <v>50</v>
      </c>
      <c s="31" t="s">
        <v>2666</v>
      </c>
      <c s="31" t="s">
        <v>2667</v>
      </c>
      <c s="26" t="s">
        <v>52</v>
      </c>
      <c s="32" t="s">
        <v>2668</v>
      </c>
      <c s="33" t="s">
        <v>70</v>
      </c>
      <c s="34">
        <v>24</v>
      </c>
      <c s="35">
        <v>0</v>
      </c>
      <c s="36">
        <f>ROUND(ROUND(H108,2)*ROUND(G108,5),2)</f>
      </c>
      <c r="O108">
        <f>(I108*21)/100</f>
      </c>
      <c t="s">
        <v>27</v>
      </c>
    </row>
    <row r="109" spans="1:5" ht="12.75">
      <c r="A109" s="37" t="s">
        <v>55</v>
      </c>
      <c r="E109" s="38" t="s">
        <v>58</v>
      </c>
    </row>
    <row r="110" spans="1:5" ht="12.75">
      <c r="A110" s="39" t="s">
        <v>57</v>
      </c>
      <c r="E110" s="40" t="s">
        <v>58</v>
      </c>
    </row>
    <row r="111" spans="1:5" ht="12.75">
      <c r="A111" t="s">
        <v>59</v>
      </c>
      <c r="E111" s="38" t="s">
        <v>58</v>
      </c>
    </row>
    <row r="112" spans="1:16" ht="12.75">
      <c r="A112" s="26" t="s">
        <v>50</v>
      </c>
      <c s="31" t="s">
        <v>2669</v>
      </c>
      <c s="31" t="s">
        <v>2670</v>
      </c>
      <c s="26" t="s">
        <v>52</v>
      </c>
      <c s="32" t="s">
        <v>2671</v>
      </c>
      <c s="33" t="s">
        <v>70</v>
      </c>
      <c s="34">
        <v>6</v>
      </c>
      <c s="35">
        <v>0</v>
      </c>
      <c s="36">
        <f>ROUND(ROUND(H112,2)*ROUND(G112,5),2)</f>
      </c>
      <c r="O112">
        <f>(I112*21)/100</f>
      </c>
      <c t="s">
        <v>27</v>
      </c>
    </row>
    <row r="113" spans="1:5" ht="12.75">
      <c r="A113" s="37" t="s">
        <v>55</v>
      </c>
      <c r="E113" s="38" t="s">
        <v>58</v>
      </c>
    </row>
    <row r="114" spans="1:5" ht="12.75">
      <c r="A114" s="39" t="s">
        <v>57</v>
      </c>
      <c r="E114" s="40" t="s">
        <v>58</v>
      </c>
    </row>
    <row r="115" spans="1:5" ht="12.75">
      <c r="A115" t="s">
        <v>59</v>
      </c>
      <c r="E115" s="38" t="s">
        <v>58</v>
      </c>
    </row>
    <row r="116" spans="1:16" ht="12.75">
      <c r="A116" s="26" t="s">
        <v>50</v>
      </c>
      <c s="31" t="s">
        <v>2672</v>
      </c>
      <c s="31" t="s">
        <v>2673</v>
      </c>
      <c s="26" t="s">
        <v>52</v>
      </c>
      <c s="32" t="s">
        <v>2674</v>
      </c>
      <c s="33" t="s">
        <v>175</v>
      </c>
      <c s="34">
        <v>2</v>
      </c>
      <c s="35">
        <v>0</v>
      </c>
      <c s="36">
        <f>ROUND(ROUND(H116,2)*ROUND(G116,5),2)</f>
      </c>
      <c r="O116">
        <f>(I116*21)/100</f>
      </c>
      <c t="s">
        <v>27</v>
      </c>
    </row>
    <row r="117" spans="1:5" ht="12.75">
      <c r="A117" s="37" t="s">
        <v>55</v>
      </c>
      <c r="E117" s="38" t="s">
        <v>58</v>
      </c>
    </row>
    <row r="118" spans="1:5" ht="12.75">
      <c r="A118" s="39" t="s">
        <v>57</v>
      </c>
      <c r="E118" s="40" t="s">
        <v>58</v>
      </c>
    </row>
    <row r="119" spans="1:5" ht="12.75">
      <c r="A119" t="s">
        <v>59</v>
      </c>
      <c r="E119" s="38" t="s">
        <v>58</v>
      </c>
    </row>
    <row r="120" spans="1:16" ht="12.75">
      <c r="A120" s="26" t="s">
        <v>50</v>
      </c>
      <c s="31" t="s">
        <v>2675</v>
      </c>
      <c s="31" t="s">
        <v>2676</v>
      </c>
      <c s="26" t="s">
        <v>52</v>
      </c>
      <c s="32" t="s">
        <v>2677</v>
      </c>
      <c s="33" t="s">
        <v>175</v>
      </c>
      <c s="34">
        <v>4</v>
      </c>
      <c s="35">
        <v>0</v>
      </c>
      <c s="36">
        <f>ROUND(ROUND(H120,2)*ROUND(G120,5),2)</f>
      </c>
      <c r="O120">
        <f>(I120*21)/100</f>
      </c>
      <c t="s">
        <v>27</v>
      </c>
    </row>
    <row r="121" spans="1:5" ht="12.75">
      <c r="A121" s="37" t="s">
        <v>55</v>
      </c>
      <c r="E121" s="38" t="s">
        <v>58</v>
      </c>
    </row>
    <row r="122" spans="1:5" ht="12.75">
      <c r="A122" s="39" t="s">
        <v>57</v>
      </c>
      <c r="E122" s="40" t="s">
        <v>58</v>
      </c>
    </row>
    <row r="123" spans="1:5" ht="12.75">
      <c r="A123" t="s">
        <v>59</v>
      </c>
      <c r="E123" s="38" t="s">
        <v>58</v>
      </c>
    </row>
    <row r="124" spans="1:16" ht="12.75">
      <c r="A124" s="26" t="s">
        <v>50</v>
      </c>
      <c s="31" t="s">
        <v>2678</v>
      </c>
      <c s="31" t="s">
        <v>2676</v>
      </c>
      <c s="26" t="s">
        <v>2502</v>
      </c>
      <c s="32" t="s">
        <v>2679</v>
      </c>
      <c s="33" t="s">
        <v>175</v>
      </c>
      <c s="34">
        <v>4</v>
      </c>
      <c s="35">
        <v>0</v>
      </c>
      <c s="36">
        <f>ROUND(ROUND(H124,2)*ROUND(G124,5),2)</f>
      </c>
      <c r="O124">
        <f>(I124*21)/100</f>
      </c>
      <c t="s">
        <v>27</v>
      </c>
    </row>
    <row r="125" spans="1:5" ht="12.75">
      <c r="A125" s="37" t="s">
        <v>55</v>
      </c>
      <c r="E125" s="38" t="s">
        <v>58</v>
      </c>
    </row>
    <row r="126" spans="1:5" ht="12.75">
      <c r="A126" s="39" t="s">
        <v>57</v>
      </c>
      <c r="E126" s="40" t="s">
        <v>58</v>
      </c>
    </row>
    <row r="127" spans="1:5" ht="12.75">
      <c r="A127" t="s">
        <v>59</v>
      </c>
      <c r="E127" s="38" t="s">
        <v>58</v>
      </c>
    </row>
    <row r="128" spans="1:16" ht="12.75">
      <c r="A128" s="26" t="s">
        <v>50</v>
      </c>
      <c s="31" t="s">
        <v>2680</v>
      </c>
      <c s="31" t="s">
        <v>2681</v>
      </c>
      <c s="26" t="s">
        <v>52</v>
      </c>
      <c s="32" t="s">
        <v>2682</v>
      </c>
      <c s="33" t="s">
        <v>175</v>
      </c>
      <c s="34">
        <v>2</v>
      </c>
      <c s="35">
        <v>0</v>
      </c>
      <c s="36">
        <f>ROUND(ROUND(H128,2)*ROUND(G128,5),2)</f>
      </c>
      <c r="O128">
        <f>(I128*21)/100</f>
      </c>
      <c t="s">
        <v>27</v>
      </c>
    </row>
    <row r="129" spans="1:5" ht="12.75">
      <c r="A129" s="37" t="s">
        <v>55</v>
      </c>
      <c r="E129" s="38" t="s">
        <v>58</v>
      </c>
    </row>
    <row r="130" spans="1:5" ht="12.75">
      <c r="A130" s="39" t="s">
        <v>57</v>
      </c>
      <c r="E130" s="40" t="s">
        <v>58</v>
      </c>
    </row>
    <row r="131" spans="1:5" ht="12.75">
      <c r="A131" t="s">
        <v>59</v>
      </c>
      <c r="E131" s="38" t="s">
        <v>58</v>
      </c>
    </row>
    <row r="132" spans="1:16" ht="12.75">
      <c r="A132" s="26" t="s">
        <v>50</v>
      </c>
      <c s="31" t="s">
        <v>2683</v>
      </c>
      <c s="31" t="s">
        <v>2681</v>
      </c>
      <c s="26" t="s">
        <v>2502</v>
      </c>
      <c s="32" t="s">
        <v>2684</v>
      </c>
      <c s="33" t="s">
        <v>175</v>
      </c>
      <c s="34">
        <v>2</v>
      </c>
      <c s="35">
        <v>0</v>
      </c>
      <c s="36">
        <f>ROUND(ROUND(H132,2)*ROUND(G132,5),2)</f>
      </c>
      <c r="O132">
        <f>(I132*21)/100</f>
      </c>
      <c t="s">
        <v>27</v>
      </c>
    </row>
    <row r="133" spans="1:5" ht="12.75">
      <c r="A133" s="37" t="s">
        <v>55</v>
      </c>
      <c r="E133" s="38" t="s">
        <v>58</v>
      </c>
    </row>
    <row r="134" spans="1:5" ht="12.75">
      <c r="A134" s="39" t="s">
        <v>57</v>
      </c>
      <c r="E134" s="40" t="s">
        <v>58</v>
      </c>
    </row>
    <row r="135" spans="1:5" ht="12.75">
      <c r="A135" t="s">
        <v>59</v>
      </c>
      <c r="E135" s="38" t="s">
        <v>58</v>
      </c>
    </row>
    <row r="136" spans="1:16" ht="12.75">
      <c r="A136" s="26" t="s">
        <v>50</v>
      </c>
      <c s="31" t="s">
        <v>2685</v>
      </c>
      <c s="31" t="s">
        <v>2686</v>
      </c>
      <c s="26" t="s">
        <v>52</v>
      </c>
      <c s="32" t="s">
        <v>2687</v>
      </c>
      <c s="33" t="s">
        <v>175</v>
      </c>
      <c s="34">
        <v>2</v>
      </c>
      <c s="35">
        <v>0</v>
      </c>
      <c s="36">
        <f>ROUND(ROUND(H136,2)*ROUND(G136,5),2)</f>
      </c>
      <c r="O136">
        <f>(I136*21)/100</f>
      </c>
      <c t="s">
        <v>27</v>
      </c>
    </row>
    <row r="137" spans="1:5" ht="12.75">
      <c r="A137" s="37" t="s">
        <v>55</v>
      </c>
      <c r="E137" s="38" t="s">
        <v>58</v>
      </c>
    </row>
    <row r="138" spans="1:5" ht="12.75">
      <c r="A138" s="39" t="s">
        <v>57</v>
      </c>
      <c r="E138" s="40" t="s">
        <v>58</v>
      </c>
    </row>
    <row r="139" spans="1:5" ht="12.75">
      <c r="A139" t="s">
        <v>59</v>
      </c>
      <c r="E139" s="38" t="s">
        <v>58</v>
      </c>
    </row>
    <row r="140" spans="1:16" ht="12.75">
      <c r="A140" s="26" t="s">
        <v>50</v>
      </c>
      <c s="31" t="s">
        <v>2688</v>
      </c>
      <c s="31" t="s">
        <v>2689</v>
      </c>
      <c s="26" t="s">
        <v>52</v>
      </c>
      <c s="32" t="s">
        <v>2690</v>
      </c>
      <c s="33" t="s">
        <v>70</v>
      </c>
      <c s="34">
        <v>2</v>
      </c>
      <c s="35">
        <v>0</v>
      </c>
      <c s="36">
        <f>ROUND(ROUND(H140,2)*ROUND(G140,5),2)</f>
      </c>
      <c r="O140">
        <f>(I140*21)/100</f>
      </c>
      <c t="s">
        <v>27</v>
      </c>
    </row>
    <row r="141" spans="1:5" ht="12.75">
      <c r="A141" s="37" t="s">
        <v>55</v>
      </c>
      <c r="E141" s="38" t="s">
        <v>58</v>
      </c>
    </row>
    <row r="142" spans="1:5" ht="12.75">
      <c r="A142" s="39" t="s">
        <v>57</v>
      </c>
      <c r="E142" s="40" t="s">
        <v>58</v>
      </c>
    </row>
    <row r="143" spans="1:5" ht="12.75">
      <c r="A143" t="s">
        <v>59</v>
      </c>
      <c r="E143" s="38" t="s">
        <v>58</v>
      </c>
    </row>
    <row r="144" spans="1:16" ht="12.75">
      <c r="A144" s="26" t="s">
        <v>50</v>
      </c>
      <c s="31" t="s">
        <v>2691</v>
      </c>
      <c s="31" t="s">
        <v>2692</v>
      </c>
      <c s="26" t="s">
        <v>52</v>
      </c>
      <c s="32" t="s">
        <v>2693</v>
      </c>
      <c s="33" t="s">
        <v>175</v>
      </c>
      <c s="34">
        <v>2</v>
      </c>
      <c s="35">
        <v>0</v>
      </c>
      <c s="36">
        <f>ROUND(ROUND(H144,2)*ROUND(G144,5),2)</f>
      </c>
      <c r="O144">
        <f>(I144*21)/100</f>
      </c>
      <c t="s">
        <v>27</v>
      </c>
    </row>
    <row r="145" spans="1:5" ht="12.75">
      <c r="A145" s="37" t="s">
        <v>55</v>
      </c>
      <c r="E145" s="38" t="s">
        <v>58</v>
      </c>
    </row>
    <row r="146" spans="1:5" ht="12.75">
      <c r="A146" s="39" t="s">
        <v>57</v>
      </c>
      <c r="E146" s="40" t="s">
        <v>58</v>
      </c>
    </row>
    <row r="147" spans="1:5" ht="12.75">
      <c r="A147" t="s">
        <v>59</v>
      </c>
      <c r="E147" s="38" t="s">
        <v>58</v>
      </c>
    </row>
    <row r="148" spans="1:16" ht="12.75">
      <c r="A148" s="26" t="s">
        <v>50</v>
      </c>
      <c s="31" t="s">
        <v>2694</v>
      </c>
      <c s="31" t="s">
        <v>2695</v>
      </c>
      <c s="26" t="s">
        <v>52</v>
      </c>
      <c s="32" t="s">
        <v>2696</v>
      </c>
      <c s="33" t="s">
        <v>175</v>
      </c>
      <c s="34">
        <v>2</v>
      </c>
      <c s="35">
        <v>0</v>
      </c>
      <c s="36">
        <f>ROUND(ROUND(H148,2)*ROUND(G148,5),2)</f>
      </c>
      <c r="O148">
        <f>(I148*21)/100</f>
      </c>
      <c t="s">
        <v>27</v>
      </c>
    </row>
    <row r="149" spans="1:5" ht="12.75">
      <c r="A149" s="37" t="s">
        <v>55</v>
      </c>
      <c r="E149" s="38" t="s">
        <v>58</v>
      </c>
    </row>
    <row r="150" spans="1:5" ht="12.75">
      <c r="A150" s="39" t="s">
        <v>57</v>
      </c>
      <c r="E150" s="40" t="s">
        <v>58</v>
      </c>
    </row>
    <row r="151" spans="1:5" ht="12.75">
      <c r="A151" t="s">
        <v>59</v>
      </c>
      <c r="E151" s="38" t="s">
        <v>58</v>
      </c>
    </row>
    <row r="152" spans="1:16" ht="25.5">
      <c r="A152" s="26" t="s">
        <v>50</v>
      </c>
      <c s="31" t="s">
        <v>2697</v>
      </c>
      <c s="31" t="s">
        <v>2698</v>
      </c>
      <c s="26" t="s">
        <v>52</v>
      </c>
      <c s="32" t="s">
        <v>2699</v>
      </c>
      <c s="33" t="s">
        <v>76</v>
      </c>
      <c s="34">
        <v>132</v>
      </c>
      <c s="35">
        <v>0</v>
      </c>
      <c s="36">
        <f>ROUND(ROUND(H152,2)*ROUND(G152,5),2)</f>
      </c>
      <c r="O152">
        <f>(I152*21)/100</f>
      </c>
      <c t="s">
        <v>27</v>
      </c>
    </row>
    <row r="153" spans="1:5" ht="12.75">
      <c r="A153" s="37" t="s">
        <v>55</v>
      </c>
      <c r="E153" s="38" t="s">
        <v>58</v>
      </c>
    </row>
    <row r="154" spans="1:5" ht="12.75">
      <c r="A154" s="39" t="s">
        <v>57</v>
      </c>
      <c r="E154" s="40" t="s">
        <v>58</v>
      </c>
    </row>
    <row r="155" spans="1:5" ht="12.75">
      <c r="A155" t="s">
        <v>59</v>
      </c>
      <c r="E155" s="38" t="s">
        <v>58</v>
      </c>
    </row>
    <row r="156" spans="1:16" ht="25.5">
      <c r="A156" s="26" t="s">
        <v>50</v>
      </c>
      <c s="31" t="s">
        <v>2700</v>
      </c>
      <c s="31" t="s">
        <v>2701</v>
      </c>
      <c s="26" t="s">
        <v>52</v>
      </c>
      <c s="32" t="s">
        <v>2702</v>
      </c>
      <c s="33" t="s">
        <v>76</v>
      </c>
      <c s="34">
        <v>48</v>
      </c>
      <c s="35">
        <v>0</v>
      </c>
      <c s="36">
        <f>ROUND(ROUND(H156,2)*ROUND(G156,5),2)</f>
      </c>
      <c r="O156">
        <f>(I156*21)/100</f>
      </c>
      <c t="s">
        <v>27</v>
      </c>
    </row>
    <row r="157" spans="1:5" ht="12.75">
      <c r="A157" s="37" t="s">
        <v>55</v>
      </c>
      <c r="E157" s="38" t="s">
        <v>58</v>
      </c>
    </row>
    <row r="158" spans="1:5" ht="12.75">
      <c r="A158" s="39" t="s">
        <v>57</v>
      </c>
      <c r="E158" s="40" t="s">
        <v>58</v>
      </c>
    </row>
    <row r="159" spans="1:5" ht="12.75">
      <c r="A159" t="s">
        <v>59</v>
      </c>
      <c r="E159" s="38" t="s">
        <v>58</v>
      </c>
    </row>
    <row r="160" spans="1:18" ht="12.75" customHeight="1">
      <c r="A160" s="6" t="s">
        <v>47</v>
      </c>
      <c s="6"/>
      <c s="43" t="s">
        <v>1797</v>
      </c>
      <c s="6"/>
      <c s="29" t="s">
        <v>1798</v>
      </c>
      <c s="6"/>
      <c s="6"/>
      <c s="6"/>
      <c s="44">
        <f>0+Q160</f>
      </c>
      <c r="O160">
        <f>0+R160</f>
      </c>
      <c r="Q160">
        <f>0+I161+I165</f>
      </c>
      <c>
        <f>0+O161+O165</f>
      </c>
    </row>
    <row r="161" spans="1:16" ht="12.75">
      <c r="A161" s="26" t="s">
        <v>50</v>
      </c>
      <c s="31" t="s">
        <v>2703</v>
      </c>
      <c s="31" t="s">
        <v>2704</v>
      </c>
      <c s="26" t="s">
        <v>52</v>
      </c>
      <c s="32" t="s">
        <v>2705</v>
      </c>
      <c s="33" t="s">
        <v>163</v>
      </c>
      <c s="34">
        <v>1</v>
      </c>
      <c s="35">
        <v>0</v>
      </c>
      <c s="36">
        <f>ROUND(ROUND(H161,2)*ROUND(G161,5),2)</f>
      </c>
      <c r="O161">
        <f>(I161*21)/100</f>
      </c>
      <c t="s">
        <v>27</v>
      </c>
    </row>
    <row r="162" spans="1:5" ht="12.75">
      <c r="A162" s="37" t="s">
        <v>55</v>
      </c>
      <c r="E162" s="38" t="s">
        <v>58</v>
      </c>
    </row>
    <row r="163" spans="1:5" ht="12.75">
      <c r="A163" s="39" t="s">
        <v>57</v>
      </c>
      <c r="E163" s="40" t="s">
        <v>58</v>
      </c>
    </row>
    <row r="164" spans="1:5" ht="12.75">
      <c r="A164" t="s">
        <v>59</v>
      </c>
      <c r="E164" s="38" t="s">
        <v>58</v>
      </c>
    </row>
    <row r="165" spans="1:16" ht="12.75">
      <c r="A165" s="26" t="s">
        <v>50</v>
      </c>
      <c s="31" t="s">
        <v>2706</v>
      </c>
      <c s="31" t="s">
        <v>2707</v>
      </c>
      <c s="26" t="s">
        <v>52</v>
      </c>
      <c s="32" t="s">
        <v>2708</v>
      </c>
      <c s="33" t="s">
        <v>163</v>
      </c>
      <c s="34">
        <v>1</v>
      </c>
      <c s="35">
        <v>0</v>
      </c>
      <c s="36">
        <f>ROUND(ROUND(H165,2)*ROUND(G165,5),2)</f>
      </c>
      <c r="O165">
        <f>(I165*21)/100</f>
      </c>
      <c t="s">
        <v>27</v>
      </c>
    </row>
    <row r="166" spans="1:5" ht="12.75">
      <c r="A166" s="37" t="s">
        <v>55</v>
      </c>
      <c r="E166" s="38" t="s">
        <v>58</v>
      </c>
    </row>
    <row r="167" spans="1:5" ht="12.75">
      <c r="A167" s="39" t="s">
        <v>57</v>
      </c>
      <c r="E167" s="40" t="s">
        <v>58</v>
      </c>
    </row>
    <row r="168" spans="1:5" ht="12.75">
      <c r="A168" t="s">
        <v>59</v>
      </c>
      <c r="E168"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0+O9+O14+O23+O36</f>
      </c>
      <c t="s">
        <v>26</v>
      </c>
    </row>
    <row r="3" spans="1:16" ht="15" customHeight="1">
      <c r="A3" t="s">
        <v>11</v>
      </c>
      <c s="12" t="s">
        <v>13</v>
      </c>
      <c s="13" t="s">
        <v>14</v>
      </c>
      <c s="1"/>
      <c s="14" t="s">
        <v>15</v>
      </c>
      <c s="1"/>
      <c s="9"/>
      <c s="8" t="s">
        <v>2711</v>
      </c>
      <c s="41">
        <f>0+I9+I14+I23+I36</f>
      </c>
      <c r="O3" t="s">
        <v>22</v>
      </c>
      <c t="s">
        <v>27</v>
      </c>
    </row>
    <row r="4" spans="1:16" ht="15" customHeight="1">
      <c r="A4" t="s">
        <v>16</v>
      </c>
      <c s="12" t="s">
        <v>17</v>
      </c>
      <c s="13" t="s">
        <v>2709</v>
      </c>
      <c s="1"/>
      <c s="14" t="s">
        <v>2710</v>
      </c>
      <c s="1"/>
      <c s="1"/>
      <c s="11"/>
      <c s="11"/>
      <c r="O4" t="s">
        <v>23</v>
      </c>
      <c t="s">
        <v>27</v>
      </c>
    </row>
    <row r="5" spans="1:16" ht="12.75" customHeight="1">
      <c r="A5" t="s">
        <v>20</v>
      </c>
      <c s="16" t="s">
        <v>21</v>
      </c>
      <c s="17" t="s">
        <v>2711</v>
      </c>
      <c s="6"/>
      <c s="18" t="s">
        <v>2712</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800</v>
      </c>
      <c s="27"/>
      <c s="29" t="s">
        <v>2714</v>
      </c>
      <c s="27"/>
      <c s="27"/>
      <c s="27"/>
      <c s="30">
        <f>0+Q9</f>
      </c>
      <c r="O9">
        <f>0+R9</f>
      </c>
      <c r="Q9">
        <f>0+I10</f>
      </c>
      <c>
        <f>0+O10</f>
      </c>
    </row>
    <row r="10" spans="1:16" ht="12.75">
      <c r="A10" s="26" t="s">
        <v>50</v>
      </c>
      <c s="31" t="s">
        <v>38</v>
      </c>
      <c s="31" t="s">
        <v>2715</v>
      </c>
      <c s="26" t="s">
        <v>52</v>
      </c>
      <c s="32" t="s">
        <v>2716</v>
      </c>
      <c s="33" t="s">
        <v>54</v>
      </c>
      <c s="34">
        <v>459.3194</v>
      </c>
      <c s="35">
        <v>0</v>
      </c>
      <c s="36">
        <f>ROUND(ROUND(H10,2)*ROUND(G10,5),2)</f>
      </c>
      <c r="O10">
        <f>(I10*21)/100</f>
      </c>
      <c t="s">
        <v>27</v>
      </c>
    </row>
    <row r="11" spans="1:5" ht="12.75">
      <c r="A11" s="37" t="s">
        <v>55</v>
      </c>
      <c r="E11" s="38" t="s">
        <v>58</v>
      </c>
    </row>
    <row r="12" spans="1:5" ht="25.5">
      <c r="A12" s="39" t="s">
        <v>57</v>
      </c>
      <c r="E12" s="40" t="s">
        <v>2717</v>
      </c>
    </row>
    <row r="13" spans="1:5" ht="63.75">
      <c r="A13" t="s">
        <v>59</v>
      </c>
      <c r="E13" s="38" t="s">
        <v>2718</v>
      </c>
    </row>
    <row r="14" spans="1:18" ht="12.75" customHeight="1">
      <c r="A14" s="6" t="s">
        <v>47</v>
      </c>
      <c s="6"/>
      <c s="43" t="s">
        <v>1201</v>
      </c>
      <c s="6"/>
      <c s="29" t="s">
        <v>2719</v>
      </c>
      <c s="6"/>
      <c s="6"/>
      <c s="6"/>
      <c s="44">
        <f>0+Q14</f>
      </c>
      <c r="O14">
        <f>0+R14</f>
      </c>
      <c r="Q14">
        <f>0+I15+I19</f>
      </c>
      <c>
        <f>0+O15+O19</f>
      </c>
    </row>
    <row r="15" spans="1:16" ht="12.75">
      <c r="A15" s="26" t="s">
        <v>50</v>
      </c>
      <c s="31" t="s">
        <v>25</v>
      </c>
      <c s="31" t="s">
        <v>2720</v>
      </c>
      <c s="26" t="s">
        <v>52</v>
      </c>
      <c s="32" t="s">
        <v>2721</v>
      </c>
      <c s="33" t="s">
        <v>2722</v>
      </c>
      <c s="34">
        <v>17.81955</v>
      </c>
      <c s="35">
        <v>0</v>
      </c>
      <c s="36">
        <f>ROUND(ROUND(H15,2)*ROUND(G15,5),2)</f>
      </c>
      <c r="O15">
        <f>(I15*21)/100</f>
      </c>
      <c t="s">
        <v>27</v>
      </c>
    </row>
    <row r="16" spans="1:5" ht="12.75">
      <c r="A16" s="37" t="s">
        <v>55</v>
      </c>
      <c r="E16" s="38" t="s">
        <v>58</v>
      </c>
    </row>
    <row r="17" spans="1:5" ht="12.75">
      <c r="A17" s="39" t="s">
        <v>57</v>
      </c>
      <c r="E17" s="40" t="s">
        <v>2723</v>
      </c>
    </row>
    <row r="18" spans="1:5" ht="25.5">
      <c r="A18" t="s">
        <v>59</v>
      </c>
      <c r="E18" s="38" t="s">
        <v>2724</v>
      </c>
    </row>
    <row r="19" spans="1:16" ht="12.75">
      <c r="A19" s="26" t="s">
        <v>50</v>
      </c>
      <c s="31" t="s">
        <v>26</v>
      </c>
      <c s="31" t="s">
        <v>2725</v>
      </c>
      <c s="26" t="s">
        <v>52</v>
      </c>
      <c s="32" t="s">
        <v>2726</v>
      </c>
      <c s="33" t="s">
        <v>54</v>
      </c>
      <c s="34">
        <v>139.92</v>
      </c>
      <c s="35">
        <v>0</v>
      </c>
      <c s="36">
        <f>ROUND(ROUND(H19,2)*ROUND(G19,5),2)</f>
      </c>
      <c r="O19">
        <f>(I19*21)/100</f>
      </c>
      <c t="s">
        <v>27</v>
      </c>
    </row>
    <row r="20" spans="1:5" ht="12.75">
      <c r="A20" s="37" t="s">
        <v>55</v>
      </c>
      <c r="E20" s="38" t="s">
        <v>58</v>
      </c>
    </row>
    <row r="21" spans="1:5" ht="12.75">
      <c r="A21" s="39" t="s">
        <v>57</v>
      </c>
      <c r="E21" s="40" t="s">
        <v>2727</v>
      </c>
    </row>
    <row r="22" spans="1:5" ht="25.5">
      <c r="A22" t="s">
        <v>59</v>
      </c>
      <c r="E22" s="38" t="s">
        <v>2724</v>
      </c>
    </row>
    <row r="23" spans="1:18" ht="12.75" customHeight="1">
      <c r="A23" s="6" t="s">
        <v>47</v>
      </c>
      <c s="6"/>
      <c s="43" t="s">
        <v>1204</v>
      </c>
      <c s="6"/>
      <c s="29" t="s">
        <v>2728</v>
      </c>
      <c s="6"/>
      <c s="6"/>
      <c s="6"/>
      <c s="44">
        <f>0+Q23</f>
      </c>
      <c r="O23">
        <f>0+R23</f>
      </c>
      <c r="Q23">
        <f>0+I24+I28+I32</f>
      </c>
      <c>
        <f>0+O24+O28+O32</f>
      </c>
    </row>
    <row r="24" spans="1:16" ht="12.75">
      <c r="A24" s="26" t="s">
        <v>50</v>
      </c>
      <c s="31" t="s">
        <v>33</v>
      </c>
      <c s="31" t="s">
        <v>2729</v>
      </c>
      <c s="26" t="s">
        <v>52</v>
      </c>
      <c s="32" t="s">
        <v>2730</v>
      </c>
      <c s="33" t="s">
        <v>2722</v>
      </c>
      <c s="34">
        <v>2.7324</v>
      </c>
      <c s="35">
        <v>0</v>
      </c>
      <c s="36">
        <f>ROUND(ROUND(H24,2)*ROUND(G24,5),2)</f>
      </c>
      <c r="O24">
        <f>(I24*21)/100</f>
      </c>
      <c t="s">
        <v>27</v>
      </c>
    </row>
    <row r="25" spans="1:5" ht="12.75">
      <c r="A25" s="37" t="s">
        <v>55</v>
      </c>
      <c r="E25" s="38" t="s">
        <v>58</v>
      </c>
    </row>
    <row r="26" spans="1:5" ht="12.75">
      <c r="A26" s="39" t="s">
        <v>57</v>
      </c>
      <c r="E26" s="40" t="s">
        <v>2731</v>
      </c>
    </row>
    <row r="27" spans="1:5" ht="25.5">
      <c r="A27" t="s">
        <v>59</v>
      </c>
      <c r="E27" s="38" t="s">
        <v>2724</v>
      </c>
    </row>
    <row r="28" spans="1:16" ht="12.75">
      <c r="A28" s="26" t="s">
        <v>50</v>
      </c>
      <c s="31" t="s">
        <v>27</v>
      </c>
      <c s="31" t="s">
        <v>2732</v>
      </c>
      <c s="26" t="s">
        <v>52</v>
      </c>
      <c s="32" t="s">
        <v>2733</v>
      </c>
      <c s="33" t="s">
        <v>76</v>
      </c>
      <c s="34">
        <v>16.8</v>
      </c>
      <c s="35">
        <v>0</v>
      </c>
      <c s="36">
        <f>ROUND(ROUND(H28,2)*ROUND(G28,5),2)</f>
      </c>
      <c r="O28">
        <f>(I28*21)/100</f>
      </c>
      <c t="s">
        <v>27</v>
      </c>
    </row>
    <row r="29" spans="1:5" ht="12.75">
      <c r="A29" s="37" t="s">
        <v>55</v>
      </c>
      <c r="E29" s="38" t="s">
        <v>58</v>
      </c>
    </row>
    <row r="30" spans="1:5" ht="12.75">
      <c r="A30" s="39" t="s">
        <v>57</v>
      </c>
      <c r="E30" s="40" t="s">
        <v>2734</v>
      </c>
    </row>
    <row r="31" spans="1:5" ht="38.25">
      <c r="A31" t="s">
        <v>59</v>
      </c>
      <c r="E31" s="38" t="s">
        <v>2735</v>
      </c>
    </row>
    <row r="32" spans="1:16" ht="12.75">
      <c r="A32" s="26" t="s">
        <v>50</v>
      </c>
      <c s="31" t="s">
        <v>36</v>
      </c>
      <c s="31" t="s">
        <v>2736</v>
      </c>
      <c s="26" t="s">
        <v>52</v>
      </c>
      <c s="32" t="s">
        <v>2737</v>
      </c>
      <c s="33" t="s">
        <v>54</v>
      </c>
      <c s="34">
        <v>1399.2</v>
      </c>
      <c s="35">
        <v>0</v>
      </c>
      <c s="36">
        <f>ROUND(ROUND(H32,2)*ROUND(G32,5),2)</f>
      </c>
      <c r="O32">
        <f>(I32*21)/100</f>
      </c>
      <c t="s">
        <v>27</v>
      </c>
    </row>
    <row r="33" spans="1:5" ht="12.75">
      <c r="A33" s="37" t="s">
        <v>55</v>
      </c>
      <c r="E33" s="38" t="s">
        <v>58</v>
      </c>
    </row>
    <row r="34" spans="1:5" ht="25.5">
      <c r="A34" s="39" t="s">
        <v>57</v>
      </c>
      <c r="E34" s="40" t="s">
        <v>2738</v>
      </c>
    </row>
    <row r="35" spans="1:5" ht="25.5">
      <c r="A35" t="s">
        <v>59</v>
      </c>
      <c r="E35" s="38" t="s">
        <v>2739</v>
      </c>
    </row>
    <row r="36" spans="1:18" ht="12.75" customHeight="1">
      <c r="A36" s="6" t="s">
        <v>47</v>
      </c>
      <c s="6"/>
      <c s="43" t="s">
        <v>11</v>
      </c>
      <c s="6"/>
      <c s="29" t="s">
        <v>2740</v>
      </c>
      <c s="6"/>
      <c s="6"/>
      <c s="6"/>
      <c s="44">
        <f>0+Q36</f>
      </c>
      <c r="O36">
        <f>0+R36</f>
      </c>
      <c r="Q36">
        <f>0+I37+I41+I45+I49+I53+I57+I61+I65+I69</f>
      </c>
      <c>
        <f>0+O37+O41+O45+O49+O53+O57+O61+O65+O69</f>
      </c>
    </row>
    <row r="37" spans="1:16" ht="12.75">
      <c r="A37" s="26" t="s">
        <v>50</v>
      </c>
      <c s="31" t="s">
        <v>121</v>
      </c>
      <c s="31" t="s">
        <v>2741</v>
      </c>
      <c s="26" t="s">
        <v>52</v>
      </c>
      <c s="32" t="s">
        <v>2742</v>
      </c>
      <c s="33" t="s">
        <v>157</v>
      </c>
      <c s="34">
        <v>136.8772</v>
      </c>
      <c s="35">
        <v>0</v>
      </c>
      <c s="36">
        <f>ROUND(ROUND(H37,2)*ROUND(G37,5),2)</f>
      </c>
      <c r="O37">
        <f>(I37*21)/100</f>
      </c>
      <c t="s">
        <v>27</v>
      </c>
    </row>
    <row r="38" spans="1:5" ht="12.75">
      <c r="A38" s="37" t="s">
        <v>55</v>
      </c>
      <c r="E38" s="38" t="s">
        <v>58</v>
      </c>
    </row>
    <row r="39" spans="1:5" ht="12.75">
      <c r="A39" s="39" t="s">
        <v>57</v>
      </c>
      <c r="E39" s="40" t="s">
        <v>58</v>
      </c>
    </row>
    <row r="40" spans="1:5" ht="38.25">
      <c r="A40" t="s">
        <v>59</v>
      </c>
      <c r="E40" s="38" t="s">
        <v>2743</v>
      </c>
    </row>
    <row r="41" spans="1:16" ht="12.75">
      <c r="A41" s="26" t="s">
        <v>50</v>
      </c>
      <c s="31" t="s">
        <v>43</v>
      </c>
      <c s="31" t="s">
        <v>2744</v>
      </c>
      <c s="26" t="s">
        <v>52</v>
      </c>
      <c s="32" t="s">
        <v>2745</v>
      </c>
      <c s="33" t="s">
        <v>157</v>
      </c>
      <c s="34">
        <v>125.70981</v>
      </c>
      <c s="35">
        <v>0</v>
      </c>
      <c s="36">
        <f>ROUND(ROUND(H41,2)*ROUND(G41,5),2)</f>
      </c>
      <c r="O41">
        <f>(I41*21)/100</f>
      </c>
      <c t="s">
        <v>27</v>
      </c>
    </row>
    <row r="42" spans="1:5" ht="12.75">
      <c r="A42" s="37" t="s">
        <v>55</v>
      </c>
      <c r="E42" s="38" t="s">
        <v>58</v>
      </c>
    </row>
    <row r="43" spans="1:5" ht="12.75">
      <c r="A43" s="39" t="s">
        <v>57</v>
      </c>
      <c r="E43" s="40" t="s">
        <v>2746</v>
      </c>
    </row>
    <row r="44" spans="1:5" ht="12.75">
      <c r="A44" t="s">
        <v>59</v>
      </c>
      <c r="E44" s="38" t="s">
        <v>58</v>
      </c>
    </row>
    <row r="45" spans="1:16" ht="12.75">
      <c r="A45" s="26" t="s">
        <v>50</v>
      </c>
      <c s="31" t="s">
        <v>45</v>
      </c>
      <c s="31" t="s">
        <v>2747</v>
      </c>
      <c s="26" t="s">
        <v>52</v>
      </c>
      <c s="32" t="s">
        <v>2748</v>
      </c>
      <c s="33" t="s">
        <v>157</v>
      </c>
      <c s="34">
        <v>4.9183</v>
      </c>
      <c s="35">
        <v>0</v>
      </c>
      <c s="36">
        <f>ROUND(ROUND(H45,2)*ROUND(G45,5),2)</f>
      </c>
      <c r="O45">
        <f>(I45*21)/100</f>
      </c>
      <c t="s">
        <v>27</v>
      </c>
    </row>
    <row r="46" spans="1:5" ht="12.75">
      <c r="A46" s="37" t="s">
        <v>55</v>
      </c>
      <c r="E46" s="38" t="s">
        <v>58</v>
      </c>
    </row>
    <row r="47" spans="1:5" ht="12.75">
      <c r="A47" s="39" t="s">
        <v>57</v>
      </c>
      <c r="E47" s="40" t="s">
        <v>2749</v>
      </c>
    </row>
    <row r="48" spans="1:5" ht="38.25">
      <c r="A48" t="s">
        <v>59</v>
      </c>
      <c r="E48" s="38" t="s">
        <v>2750</v>
      </c>
    </row>
    <row r="49" spans="1:16" ht="12.75">
      <c r="A49" s="26" t="s">
        <v>50</v>
      </c>
      <c s="31" t="s">
        <v>126</v>
      </c>
      <c s="31" t="s">
        <v>2751</v>
      </c>
      <c s="26" t="s">
        <v>52</v>
      </c>
      <c s="32" t="s">
        <v>2752</v>
      </c>
      <c s="33" t="s">
        <v>157</v>
      </c>
      <c s="34">
        <v>270.4585</v>
      </c>
      <c s="35">
        <v>0</v>
      </c>
      <c s="36">
        <f>ROUND(ROUND(H49,2)*ROUND(G49,5),2)</f>
      </c>
      <c r="O49">
        <f>(I49*21)/100</f>
      </c>
      <c t="s">
        <v>27</v>
      </c>
    </row>
    <row r="50" spans="1:5" ht="12.75">
      <c r="A50" s="37" t="s">
        <v>55</v>
      </c>
      <c r="E50" s="38" t="s">
        <v>58</v>
      </c>
    </row>
    <row r="51" spans="1:5" ht="12.75">
      <c r="A51" s="39" t="s">
        <v>57</v>
      </c>
      <c r="E51" s="40" t="s">
        <v>58</v>
      </c>
    </row>
    <row r="52" spans="1:5" ht="12.75">
      <c r="A52" t="s">
        <v>59</v>
      </c>
      <c r="E52" s="38" t="s">
        <v>58</v>
      </c>
    </row>
    <row r="53" spans="1:16" ht="12.75">
      <c r="A53" s="26" t="s">
        <v>50</v>
      </c>
      <c s="31" t="s">
        <v>147</v>
      </c>
      <c s="31" t="s">
        <v>2753</v>
      </c>
      <c s="26" t="s">
        <v>52</v>
      </c>
      <c s="32" t="s">
        <v>2754</v>
      </c>
      <c s="33" t="s">
        <v>157</v>
      </c>
      <c s="34">
        <v>2434.1265</v>
      </c>
      <c s="35">
        <v>0</v>
      </c>
      <c s="36">
        <f>ROUND(ROUND(H53,2)*ROUND(G53,5),2)</f>
      </c>
      <c r="O53">
        <f>(I53*21)/100</f>
      </c>
      <c t="s">
        <v>27</v>
      </c>
    </row>
    <row r="54" spans="1:5" ht="12.75">
      <c r="A54" s="37" t="s">
        <v>55</v>
      </c>
      <c r="E54" s="38" t="s">
        <v>58</v>
      </c>
    </row>
    <row r="55" spans="1:5" ht="12.75">
      <c r="A55" s="39" t="s">
        <v>57</v>
      </c>
      <c r="E55" s="40" t="s">
        <v>2755</v>
      </c>
    </row>
    <row r="56" spans="1:5" ht="12.75">
      <c r="A56" t="s">
        <v>59</v>
      </c>
      <c r="E56" s="38" t="s">
        <v>58</v>
      </c>
    </row>
    <row r="57" spans="1:16" ht="12.75">
      <c r="A57" s="26" t="s">
        <v>50</v>
      </c>
      <c s="31" t="s">
        <v>150</v>
      </c>
      <c s="31" t="s">
        <v>2756</v>
      </c>
      <c s="26" t="s">
        <v>52</v>
      </c>
      <c s="32" t="s">
        <v>2757</v>
      </c>
      <c s="33" t="s">
        <v>157</v>
      </c>
      <c s="34">
        <v>270.4585</v>
      </c>
      <c s="35">
        <v>0</v>
      </c>
      <c s="36">
        <f>ROUND(ROUND(H57,2)*ROUND(G57,5),2)</f>
      </c>
      <c r="O57">
        <f>(I57*21)/100</f>
      </c>
      <c t="s">
        <v>27</v>
      </c>
    </row>
    <row r="58" spans="1:5" ht="12.75">
      <c r="A58" s="37" t="s">
        <v>55</v>
      </c>
      <c r="E58" s="38" t="s">
        <v>58</v>
      </c>
    </row>
    <row r="59" spans="1:5" ht="12.75">
      <c r="A59" s="39" t="s">
        <v>57</v>
      </c>
      <c r="E59" s="40" t="s">
        <v>58</v>
      </c>
    </row>
    <row r="60" spans="1:5" ht="12.75">
      <c r="A60" t="s">
        <v>59</v>
      </c>
      <c r="E60" s="38" t="s">
        <v>58</v>
      </c>
    </row>
    <row r="61" spans="1:16" ht="12.75">
      <c r="A61" s="26" t="s">
        <v>50</v>
      </c>
      <c s="31" t="s">
        <v>137</v>
      </c>
      <c s="31" t="s">
        <v>2758</v>
      </c>
      <c s="26" t="s">
        <v>52</v>
      </c>
      <c s="32" t="s">
        <v>2759</v>
      </c>
      <c s="33" t="s">
        <v>157</v>
      </c>
      <c s="34">
        <v>1352.2925</v>
      </c>
      <c s="35">
        <v>0</v>
      </c>
      <c s="36">
        <f>ROUND(ROUND(H61,2)*ROUND(G61,5),2)</f>
      </c>
      <c r="O61">
        <f>(I61*21)/100</f>
      </c>
      <c t="s">
        <v>27</v>
      </c>
    </row>
    <row r="62" spans="1:5" ht="12.75">
      <c r="A62" s="37" t="s">
        <v>55</v>
      </c>
      <c r="E62" s="38" t="s">
        <v>58</v>
      </c>
    </row>
    <row r="63" spans="1:5" ht="12.75">
      <c r="A63" s="39" t="s">
        <v>57</v>
      </c>
      <c r="E63" s="40" t="s">
        <v>2760</v>
      </c>
    </row>
    <row r="64" spans="1:5" ht="12.75">
      <c r="A64" t="s">
        <v>59</v>
      </c>
      <c r="E64" s="38" t="s">
        <v>58</v>
      </c>
    </row>
    <row r="65" spans="1:16" ht="12.75">
      <c r="A65" s="26" t="s">
        <v>50</v>
      </c>
      <c s="31" t="s">
        <v>132</v>
      </c>
      <c s="31" t="s">
        <v>2761</v>
      </c>
      <c s="26" t="s">
        <v>52</v>
      </c>
      <c s="32" t="s">
        <v>2762</v>
      </c>
      <c s="33" t="s">
        <v>157</v>
      </c>
      <c s="34">
        <v>270.4585</v>
      </c>
      <c s="35">
        <v>0</v>
      </c>
      <c s="36">
        <f>ROUND(ROUND(H65,2)*ROUND(G65,5),2)</f>
      </c>
      <c r="O65">
        <f>(I65*21)/100</f>
      </c>
      <c t="s">
        <v>27</v>
      </c>
    </row>
    <row r="66" spans="1:5" ht="12.75">
      <c r="A66" s="37" t="s">
        <v>55</v>
      </c>
      <c r="E66" s="38" t="s">
        <v>58</v>
      </c>
    </row>
    <row r="67" spans="1:5" ht="12.75">
      <c r="A67" s="39" t="s">
        <v>57</v>
      </c>
      <c r="E67" s="40" t="s">
        <v>58</v>
      </c>
    </row>
    <row r="68" spans="1:5" ht="12.75">
      <c r="A68" t="s">
        <v>59</v>
      </c>
      <c r="E68" s="38" t="s">
        <v>58</v>
      </c>
    </row>
    <row r="69" spans="1:16" ht="12.75">
      <c r="A69" s="26" t="s">
        <v>50</v>
      </c>
      <c s="31" t="s">
        <v>118</v>
      </c>
      <c s="31" t="s">
        <v>2763</v>
      </c>
      <c s="26" t="s">
        <v>52</v>
      </c>
      <c s="32" t="s">
        <v>2764</v>
      </c>
      <c s="33" t="s">
        <v>157</v>
      </c>
      <c s="34">
        <v>270.4585</v>
      </c>
      <c s="35">
        <v>0</v>
      </c>
      <c s="36">
        <f>ROUND(ROUND(H69,2)*ROUND(G69,5),2)</f>
      </c>
      <c r="O69">
        <f>(I69*21)/100</f>
      </c>
      <c t="s">
        <v>27</v>
      </c>
    </row>
    <row r="70" spans="1:5" ht="12.75">
      <c r="A70" s="37" t="s">
        <v>55</v>
      </c>
      <c r="E70" s="38" t="s">
        <v>58</v>
      </c>
    </row>
    <row r="71" spans="1:5" ht="12.75">
      <c r="A71" s="39" t="s">
        <v>57</v>
      </c>
      <c r="E71" s="40" t="s">
        <v>58</v>
      </c>
    </row>
    <row r="72" spans="1:5" ht="12.75">
      <c r="A72" t="s">
        <v>59</v>
      </c>
      <c r="E72"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8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0+O9+O22+O35+O40+O45+O50+O55+O64+O69+O74+O83</f>
      </c>
      <c t="s">
        <v>26</v>
      </c>
    </row>
    <row r="3" spans="1:16" ht="15" customHeight="1">
      <c r="A3" t="s">
        <v>11</v>
      </c>
      <c s="12" t="s">
        <v>13</v>
      </c>
      <c s="13" t="s">
        <v>14</v>
      </c>
      <c s="1"/>
      <c s="14" t="s">
        <v>15</v>
      </c>
      <c s="1"/>
      <c s="9"/>
      <c s="8" t="s">
        <v>2765</v>
      </c>
      <c s="41">
        <f>0+I9+I22+I35+I40+I45+I50+I55+I64+I69+I74+I83</f>
      </c>
      <c r="O3" t="s">
        <v>22</v>
      </c>
      <c t="s">
        <v>27</v>
      </c>
    </row>
    <row r="4" spans="1:16" ht="15" customHeight="1">
      <c r="A4" t="s">
        <v>16</v>
      </c>
      <c s="12" t="s">
        <v>17</v>
      </c>
      <c s="13" t="s">
        <v>2709</v>
      </c>
      <c s="1"/>
      <c s="14" t="s">
        <v>2710</v>
      </c>
      <c s="1"/>
      <c s="1"/>
      <c s="11"/>
      <c s="11"/>
      <c r="O4" t="s">
        <v>23</v>
      </c>
      <c t="s">
        <v>27</v>
      </c>
    </row>
    <row r="5" spans="1:16" ht="12.75" customHeight="1">
      <c r="A5" t="s">
        <v>20</v>
      </c>
      <c s="16" t="s">
        <v>21</v>
      </c>
      <c s="17" t="s">
        <v>2765</v>
      </c>
      <c s="6"/>
      <c s="18" t="s">
        <v>2766</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147</v>
      </c>
      <c s="27"/>
      <c s="29" t="s">
        <v>2768</v>
      </c>
      <c s="27"/>
      <c s="27"/>
      <c s="27"/>
      <c s="30">
        <f>0+Q9</f>
      </c>
      <c r="O9">
        <f>0+R9</f>
      </c>
      <c r="Q9">
        <f>0+I10+I14+I18</f>
      </c>
      <c>
        <f>0+O10+O14+O18</f>
      </c>
    </row>
    <row r="10" spans="1:16" ht="12.75">
      <c r="A10" s="26" t="s">
        <v>50</v>
      </c>
      <c s="31" t="s">
        <v>140</v>
      </c>
      <c s="31" t="s">
        <v>2769</v>
      </c>
      <c s="26" t="s">
        <v>52</v>
      </c>
      <c s="32" t="s">
        <v>2770</v>
      </c>
      <c s="33" t="s">
        <v>54</v>
      </c>
      <c s="34">
        <v>40.49</v>
      </c>
      <c s="35">
        <v>0</v>
      </c>
      <c s="36">
        <f>ROUND(ROUND(H10,2)*ROUND(G10,5),2)</f>
      </c>
      <c r="O10">
        <f>(I10*21)/100</f>
      </c>
      <c t="s">
        <v>27</v>
      </c>
    </row>
    <row r="11" spans="1:5" ht="12.75">
      <c r="A11" s="37" t="s">
        <v>55</v>
      </c>
      <c r="E11" s="38" t="s">
        <v>58</v>
      </c>
    </row>
    <row r="12" spans="1:5" ht="63.75">
      <c r="A12" s="39" t="s">
        <v>57</v>
      </c>
      <c r="E12" s="40" t="s">
        <v>2771</v>
      </c>
    </row>
    <row r="13" spans="1:5" ht="38.25">
      <c r="A13" t="s">
        <v>59</v>
      </c>
      <c r="E13" s="38" t="s">
        <v>2772</v>
      </c>
    </row>
    <row r="14" spans="1:16" ht="12.75">
      <c r="A14" s="26" t="s">
        <v>50</v>
      </c>
      <c s="31" t="s">
        <v>143</v>
      </c>
      <c s="31" t="s">
        <v>2773</v>
      </c>
      <c s="26" t="s">
        <v>52</v>
      </c>
      <c s="32" t="s">
        <v>2774</v>
      </c>
      <c s="33" t="s">
        <v>2722</v>
      </c>
      <c s="34">
        <v>16.196</v>
      </c>
      <c s="35">
        <v>0</v>
      </c>
      <c s="36">
        <f>ROUND(ROUND(H14,2)*ROUND(G14,5),2)</f>
      </c>
      <c r="O14">
        <f>(I14*21)/100</f>
      </c>
      <c t="s">
        <v>27</v>
      </c>
    </row>
    <row r="15" spans="1:5" ht="12.75">
      <c r="A15" s="37" t="s">
        <v>55</v>
      </c>
      <c r="E15" s="38" t="s">
        <v>58</v>
      </c>
    </row>
    <row r="16" spans="1:5" ht="38.25">
      <c r="A16" s="39" t="s">
        <v>57</v>
      </c>
      <c r="E16" s="40" t="s">
        <v>2775</v>
      </c>
    </row>
    <row r="17" spans="1:5" ht="12.75">
      <c r="A17" t="s">
        <v>59</v>
      </c>
      <c r="E17" s="38" t="s">
        <v>58</v>
      </c>
    </row>
    <row r="18" spans="1:16" ht="12.75">
      <c r="A18" s="26" t="s">
        <v>50</v>
      </c>
      <c s="31" t="s">
        <v>84</v>
      </c>
      <c s="31" t="s">
        <v>2776</v>
      </c>
      <c s="26" t="s">
        <v>52</v>
      </c>
      <c s="32" t="s">
        <v>2777</v>
      </c>
      <c s="33" t="s">
        <v>2722</v>
      </c>
      <c s="34">
        <v>16.196</v>
      </c>
      <c s="35">
        <v>0</v>
      </c>
      <c s="36">
        <f>ROUND(ROUND(H18,2)*ROUND(G18,5),2)</f>
      </c>
      <c r="O18">
        <f>(I18*21)/100</f>
      </c>
      <c t="s">
        <v>27</v>
      </c>
    </row>
    <row r="19" spans="1:5" ht="12.75">
      <c r="A19" s="37" t="s">
        <v>55</v>
      </c>
      <c r="E19" s="38" t="s">
        <v>58</v>
      </c>
    </row>
    <row r="20" spans="1:5" ht="12.75">
      <c r="A20" s="39" t="s">
        <v>57</v>
      </c>
      <c r="E20" s="40" t="s">
        <v>58</v>
      </c>
    </row>
    <row r="21" spans="1:5" ht="25.5">
      <c r="A21" t="s">
        <v>59</v>
      </c>
      <c r="E21" s="38" t="s">
        <v>2778</v>
      </c>
    </row>
    <row r="22" spans="1:18" ht="12.75" customHeight="1">
      <c r="A22" s="6" t="s">
        <v>47</v>
      </c>
      <c s="6"/>
      <c s="43" t="s">
        <v>140</v>
      </c>
      <c s="6"/>
      <c s="29" t="s">
        <v>2779</v>
      </c>
      <c s="6"/>
      <c s="6"/>
      <c s="6"/>
      <c s="44">
        <f>0+Q22</f>
      </c>
      <c r="O22">
        <f>0+R22</f>
      </c>
      <c r="Q22">
        <f>0+I23+I27+I31</f>
      </c>
      <c>
        <f>0+O23+O27+O31</f>
      </c>
    </row>
    <row r="23" spans="1:16" ht="12.75">
      <c r="A23" s="26" t="s">
        <v>50</v>
      </c>
      <c s="31" t="s">
        <v>93</v>
      </c>
      <c s="31" t="s">
        <v>2780</v>
      </c>
      <c s="26" t="s">
        <v>52</v>
      </c>
      <c s="32" t="s">
        <v>2781</v>
      </c>
      <c s="33" t="s">
        <v>2722</v>
      </c>
      <c s="34">
        <v>28.95035</v>
      </c>
      <c s="35">
        <v>0</v>
      </c>
      <c s="36">
        <f>ROUND(ROUND(H23,2)*ROUND(G23,5),2)</f>
      </c>
      <c r="O23">
        <f>(I23*21)/100</f>
      </c>
      <c t="s">
        <v>27</v>
      </c>
    </row>
    <row r="24" spans="1:5" ht="12.75">
      <c r="A24" s="37" t="s">
        <v>55</v>
      </c>
      <c r="E24" s="38" t="s">
        <v>58</v>
      </c>
    </row>
    <row r="25" spans="1:5" ht="25.5">
      <c r="A25" s="39" t="s">
        <v>57</v>
      </c>
      <c r="E25" s="40" t="s">
        <v>2782</v>
      </c>
    </row>
    <row r="26" spans="1:5" ht="12.75">
      <c r="A26" t="s">
        <v>59</v>
      </c>
      <c r="E26" s="38" t="s">
        <v>58</v>
      </c>
    </row>
    <row r="27" spans="1:16" ht="12.75">
      <c r="A27" s="26" t="s">
        <v>50</v>
      </c>
      <c s="31" t="s">
        <v>89</v>
      </c>
      <c s="31" t="s">
        <v>2783</v>
      </c>
      <c s="26" t="s">
        <v>52</v>
      </c>
      <c s="32" t="s">
        <v>2784</v>
      </c>
      <c s="33" t="s">
        <v>2722</v>
      </c>
      <c s="34">
        <v>28.95035</v>
      </c>
      <c s="35">
        <v>0</v>
      </c>
      <c s="36">
        <f>ROUND(ROUND(H27,2)*ROUND(G27,5),2)</f>
      </c>
      <c r="O27">
        <f>(I27*21)/100</f>
      </c>
      <c t="s">
        <v>27</v>
      </c>
    </row>
    <row r="28" spans="1:5" ht="12.75">
      <c r="A28" s="37" t="s">
        <v>55</v>
      </c>
      <c r="E28" s="38" t="s">
        <v>58</v>
      </c>
    </row>
    <row r="29" spans="1:5" ht="12.75">
      <c r="A29" s="39" t="s">
        <v>57</v>
      </c>
      <c r="E29" s="40" t="s">
        <v>58</v>
      </c>
    </row>
    <row r="30" spans="1:5" ht="12.75">
      <c r="A30" t="s">
        <v>59</v>
      </c>
      <c r="E30" s="38" t="s">
        <v>2785</v>
      </c>
    </row>
    <row r="31" spans="1:16" ht="12.75">
      <c r="A31" s="26" t="s">
        <v>50</v>
      </c>
      <c s="31" t="s">
        <v>79</v>
      </c>
      <c s="31" t="s">
        <v>2786</v>
      </c>
      <c s="26" t="s">
        <v>52</v>
      </c>
      <c s="32" t="s">
        <v>2787</v>
      </c>
      <c s="33" t="s">
        <v>2722</v>
      </c>
      <c s="34">
        <v>28.95035</v>
      </c>
      <c s="35">
        <v>0</v>
      </c>
      <c s="36">
        <f>ROUND(ROUND(H31,2)*ROUND(G31,5),2)</f>
      </c>
      <c r="O31">
        <f>(I31*21)/100</f>
      </c>
      <c t="s">
        <v>27</v>
      </c>
    </row>
    <row r="32" spans="1:5" ht="12.75">
      <c r="A32" s="37" t="s">
        <v>55</v>
      </c>
      <c r="E32" s="38" t="s">
        <v>58</v>
      </c>
    </row>
    <row r="33" spans="1:5" ht="12.75">
      <c r="A33" s="39" t="s">
        <v>57</v>
      </c>
      <c r="E33" s="40" t="s">
        <v>58</v>
      </c>
    </row>
    <row r="34" spans="1:5" ht="12.75">
      <c r="A34" t="s">
        <v>59</v>
      </c>
      <c r="E34" s="38" t="s">
        <v>58</v>
      </c>
    </row>
    <row r="35" spans="1:18" ht="12.75" customHeight="1">
      <c r="A35" s="6" t="s">
        <v>47</v>
      </c>
      <c s="6"/>
      <c s="43" t="s">
        <v>143</v>
      </c>
      <c s="6"/>
      <c s="29" t="s">
        <v>2788</v>
      </c>
      <c s="6"/>
      <c s="6"/>
      <c s="6"/>
      <c s="44">
        <f>0+Q35</f>
      </c>
      <c r="O35">
        <f>0+R35</f>
      </c>
      <c r="Q35">
        <f>0+I36</f>
      </c>
      <c>
        <f>0+O36</f>
      </c>
    </row>
    <row r="36" spans="1:16" ht="12.75">
      <c r="A36" s="26" t="s">
        <v>50</v>
      </c>
      <c s="31" t="s">
        <v>99</v>
      </c>
      <c s="31" t="s">
        <v>2789</v>
      </c>
      <c s="26" t="s">
        <v>52</v>
      </c>
      <c s="32" t="s">
        <v>2790</v>
      </c>
      <c s="33" t="s">
        <v>2722</v>
      </c>
      <c s="34">
        <v>28.95035</v>
      </c>
      <c s="35">
        <v>0</v>
      </c>
      <c s="36">
        <f>ROUND(ROUND(H36,2)*ROUND(G36,5),2)</f>
      </c>
      <c r="O36">
        <f>(I36*21)/100</f>
      </c>
      <c t="s">
        <v>27</v>
      </c>
    </row>
    <row r="37" spans="1:5" ht="12.75">
      <c r="A37" s="37" t="s">
        <v>55</v>
      </c>
      <c r="E37" s="38" t="s">
        <v>58</v>
      </c>
    </row>
    <row r="38" spans="1:5" ht="12.75">
      <c r="A38" s="39" t="s">
        <v>57</v>
      </c>
      <c r="E38" s="40" t="s">
        <v>58</v>
      </c>
    </row>
    <row r="39" spans="1:5" ht="25.5">
      <c r="A39" t="s">
        <v>59</v>
      </c>
      <c r="E39" s="38" t="s">
        <v>2791</v>
      </c>
    </row>
    <row r="40" spans="1:18" ht="12.75" customHeight="1">
      <c r="A40" s="6" t="s">
        <v>47</v>
      </c>
      <c s="6"/>
      <c s="43" t="s">
        <v>84</v>
      </c>
      <c s="6"/>
      <c s="29" t="s">
        <v>2792</v>
      </c>
      <c s="6"/>
      <c s="6"/>
      <c s="6"/>
      <c s="44">
        <f>0+Q40</f>
      </c>
      <c r="O40">
        <f>0+R40</f>
      </c>
      <c r="Q40">
        <f>0+I41</f>
      </c>
      <c>
        <f>0+O41</f>
      </c>
    </row>
    <row r="41" spans="1:16" ht="12.75">
      <c r="A41" s="26" t="s">
        <v>50</v>
      </c>
      <c s="31" t="s">
        <v>73</v>
      </c>
      <c s="31" t="s">
        <v>2793</v>
      </c>
      <c s="26" t="s">
        <v>52</v>
      </c>
      <c s="32" t="s">
        <v>2794</v>
      </c>
      <c s="33" t="s">
        <v>54</v>
      </c>
      <c s="34">
        <v>40.49</v>
      </c>
      <c s="35">
        <v>0</v>
      </c>
      <c s="36">
        <f>ROUND(ROUND(H41,2)*ROUND(G41,5),2)</f>
      </c>
      <c r="O41">
        <f>(I41*21)/100</f>
      </c>
      <c t="s">
        <v>27</v>
      </c>
    </row>
    <row r="42" spans="1:5" ht="12.75">
      <c r="A42" s="37" t="s">
        <v>55</v>
      </c>
      <c r="E42" s="38" t="s">
        <v>58</v>
      </c>
    </row>
    <row r="43" spans="1:5" ht="12.75">
      <c r="A43" s="39" t="s">
        <v>57</v>
      </c>
      <c r="E43" s="40" t="s">
        <v>58</v>
      </c>
    </row>
    <row r="44" spans="1:5" ht="12.75">
      <c r="A44" t="s">
        <v>59</v>
      </c>
      <c r="E44" s="38" t="s">
        <v>2795</v>
      </c>
    </row>
    <row r="45" spans="1:18" ht="12.75" customHeight="1">
      <c r="A45" s="6" t="s">
        <v>47</v>
      </c>
      <c s="6"/>
      <c s="43" t="s">
        <v>96</v>
      </c>
      <c s="6"/>
      <c s="29" t="s">
        <v>2796</v>
      </c>
      <c s="6"/>
      <c s="6"/>
      <c s="6"/>
      <c s="44">
        <f>0+Q45</f>
      </c>
      <c r="O45">
        <f>0+R45</f>
      </c>
      <c r="Q45">
        <f>0+I46</f>
      </c>
      <c>
        <f>0+O46</f>
      </c>
    </row>
    <row r="46" spans="1:16" ht="12.75">
      <c r="A46" s="26" t="s">
        <v>50</v>
      </c>
      <c s="31" t="s">
        <v>154</v>
      </c>
      <c s="31" t="s">
        <v>2797</v>
      </c>
      <c s="26" t="s">
        <v>52</v>
      </c>
      <c s="32" t="s">
        <v>2798</v>
      </c>
      <c s="33" t="s">
        <v>157</v>
      </c>
      <c s="34">
        <v>46.32056</v>
      </c>
      <c s="35">
        <v>0</v>
      </c>
      <c s="36">
        <f>ROUND(ROUND(H46,2)*ROUND(G46,5),2)</f>
      </c>
      <c r="O46">
        <f>(I46*21)/100</f>
      </c>
      <c t="s">
        <v>27</v>
      </c>
    </row>
    <row r="47" spans="1:5" ht="12.75">
      <c r="A47" s="37" t="s">
        <v>55</v>
      </c>
      <c r="E47" s="38" t="s">
        <v>58</v>
      </c>
    </row>
    <row r="48" spans="1:5" ht="12.75">
      <c r="A48" s="39" t="s">
        <v>57</v>
      </c>
      <c r="E48" s="40" t="s">
        <v>2799</v>
      </c>
    </row>
    <row r="49" spans="1:5" ht="12.75">
      <c r="A49" t="s">
        <v>59</v>
      </c>
      <c r="E49" s="38" t="s">
        <v>58</v>
      </c>
    </row>
    <row r="50" spans="1:18" ht="12.75" customHeight="1">
      <c r="A50" s="6" t="s">
        <v>47</v>
      </c>
      <c s="6"/>
      <c s="43" t="s">
        <v>1010</v>
      </c>
      <c s="6"/>
      <c s="29" t="s">
        <v>2800</v>
      </c>
      <c s="6"/>
      <c s="6"/>
      <c s="6"/>
      <c s="44">
        <f>0+Q50</f>
      </c>
      <c r="O50">
        <f>0+R50</f>
      </c>
      <c r="Q50">
        <f>0+I51</f>
      </c>
      <c>
        <f>0+O51</f>
      </c>
    </row>
    <row r="51" spans="1:16" ht="12.75">
      <c r="A51" s="26" t="s">
        <v>50</v>
      </c>
      <c s="31" t="s">
        <v>164</v>
      </c>
      <c s="31" t="s">
        <v>2801</v>
      </c>
      <c s="26" t="s">
        <v>52</v>
      </c>
      <c s="32" t="s">
        <v>2802</v>
      </c>
      <c s="33" t="s">
        <v>54</v>
      </c>
      <c s="34">
        <v>80.98</v>
      </c>
      <c s="35">
        <v>0</v>
      </c>
      <c s="36">
        <f>ROUND(ROUND(H51,2)*ROUND(G51,5),2)</f>
      </c>
      <c r="O51">
        <f>(I51*21)/100</f>
      </c>
      <c t="s">
        <v>27</v>
      </c>
    </row>
    <row r="52" spans="1:5" ht="12.75">
      <c r="A52" s="37" t="s">
        <v>55</v>
      </c>
      <c r="E52" s="38" t="s">
        <v>58</v>
      </c>
    </row>
    <row r="53" spans="1:5" ht="12.75">
      <c r="A53" s="39" t="s">
        <v>57</v>
      </c>
      <c r="E53" s="40" t="s">
        <v>2803</v>
      </c>
    </row>
    <row r="54" spans="1:5" ht="12.75">
      <c r="A54" t="s">
        <v>59</v>
      </c>
      <c r="E54" s="38" t="s">
        <v>58</v>
      </c>
    </row>
    <row r="55" spans="1:18" ht="12.75" customHeight="1">
      <c r="A55" s="6" t="s">
        <v>47</v>
      </c>
      <c s="6"/>
      <c s="43" t="s">
        <v>1090</v>
      </c>
      <c s="6"/>
      <c s="29" t="s">
        <v>2804</v>
      </c>
      <c s="6"/>
      <c s="6"/>
      <c s="6"/>
      <c s="44">
        <f>0+Q55</f>
      </c>
      <c r="O55">
        <f>0+R55</f>
      </c>
      <c r="Q55">
        <f>0+I56+I60</f>
      </c>
      <c>
        <f>0+O56+O60</f>
      </c>
    </row>
    <row r="56" spans="1:16" ht="12.75">
      <c r="A56" s="26" t="s">
        <v>50</v>
      </c>
      <c s="31" t="s">
        <v>160</v>
      </c>
      <c s="31" t="s">
        <v>2805</v>
      </c>
      <c s="26" t="s">
        <v>52</v>
      </c>
      <c s="32" t="s">
        <v>2806</v>
      </c>
      <c s="33" t="s">
        <v>54</v>
      </c>
      <c s="34">
        <v>40.49</v>
      </c>
      <c s="35">
        <v>0</v>
      </c>
      <c s="36">
        <f>ROUND(ROUND(H56,2)*ROUND(G56,5),2)</f>
      </c>
      <c r="O56">
        <f>(I56*21)/100</f>
      </c>
      <c t="s">
        <v>27</v>
      </c>
    </row>
    <row r="57" spans="1:5" ht="12.75">
      <c r="A57" s="37" t="s">
        <v>55</v>
      </c>
      <c r="E57" s="38" t="s">
        <v>58</v>
      </c>
    </row>
    <row r="58" spans="1:5" ht="12.75">
      <c r="A58" s="39" t="s">
        <v>57</v>
      </c>
      <c r="E58" s="40" t="s">
        <v>58</v>
      </c>
    </row>
    <row r="59" spans="1:5" ht="12.75">
      <c r="A59" t="s">
        <v>59</v>
      </c>
      <c r="E59" s="38" t="s">
        <v>58</v>
      </c>
    </row>
    <row r="60" spans="1:16" ht="12.75">
      <c r="A60" s="26" t="s">
        <v>50</v>
      </c>
      <c s="31" t="s">
        <v>1010</v>
      </c>
      <c s="31" t="s">
        <v>2807</v>
      </c>
      <c s="26" t="s">
        <v>52</v>
      </c>
      <c s="32" t="s">
        <v>2808</v>
      </c>
      <c s="33" t="s">
        <v>54</v>
      </c>
      <c s="34">
        <v>40.49</v>
      </c>
      <c s="35">
        <v>0</v>
      </c>
      <c s="36">
        <f>ROUND(ROUND(H60,2)*ROUND(G60,5),2)</f>
      </c>
      <c r="O60">
        <f>(I60*21)/100</f>
      </c>
      <c t="s">
        <v>27</v>
      </c>
    </row>
    <row r="61" spans="1:5" ht="12.75">
      <c r="A61" s="37" t="s">
        <v>55</v>
      </c>
      <c r="E61" s="38" t="s">
        <v>58</v>
      </c>
    </row>
    <row r="62" spans="1:5" ht="12.75">
      <c r="A62" s="39" t="s">
        <v>57</v>
      </c>
      <c r="E62" s="40" t="s">
        <v>58</v>
      </c>
    </row>
    <row r="63" spans="1:5" ht="12.75">
      <c r="A63" t="s">
        <v>59</v>
      </c>
      <c r="E63" s="38" t="s">
        <v>2809</v>
      </c>
    </row>
    <row r="64" spans="1:18" ht="12.75" customHeight="1">
      <c r="A64" s="6" t="s">
        <v>47</v>
      </c>
      <c s="6"/>
      <c s="43" t="s">
        <v>1093</v>
      </c>
      <c s="6"/>
      <c s="29" t="s">
        <v>2810</v>
      </c>
      <c s="6"/>
      <c s="6"/>
      <c s="6"/>
      <c s="44">
        <f>0+Q64</f>
      </c>
      <c r="O64">
        <f>0+R64</f>
      </c>
      <c r="Q64">
        <f>0+I65</f>
      </c>
      <c>
        <f>0+O65</f>
      </c>
    </row>
    <row r="65" spans="1:16" ht="12.75">
      <c r="A65" s="26" t="s">
        <v>50</v>
      </c>
      <c s="31" t="s">
        <v>1013</v>
      </c>
      <c s="31" t="s">
        <v>2811</v>
      </c>
      <c s="26" t="s">
        <v>52</v>
      </c>
      <c s="32" t="s">
        <v>2812</v>
      </c>
      <c s="33" t="s">
        <v>54</v>
      </c>
      <c s="34">
        <v>40.49</v>
      </c>
      <c s="35">
        <v>0</v>
      </c>
      <c s="36">
        <f>ROUND(ROUND(H65,2)*ROUND(G65,5),2)</f>
      </c>
      <c r="O65">
        <f>(I65*21)/100</f>
      </c>
      <c t="s">
        <v>27</v>
      </c>
    </row>
    <row r="66" spans="1:5" ht="12.75">
      <c r="A66" s="37" t="s">
        <v>55</v>
      </c>
      <c r="E66" s="38" t="s">
        <v>58</v>
      </c>
    </row>
    <row r="67" spans="1:5" ht="12.75">
      <c r="A67" s="39" t="s">
        <v>57</v>
      </c>
      <c r="E67" s="40" t="s">
        <v>58</v>
      </c>
    </row>
    <row r="68" spans="1:5" ht="12.75">
      <c r="A68" t="s">
        <v>59</v>
      </c>
      <c r="E68" s="38" t="s">
        <v>58</v>
      </c>
    </row>
    <row r="69" spans="1:18" ht="12.75" customHeight="1">
      <c r="A69" s="6" t="s">
        <v>47</v>
      </c>
      <c s="6"/>
      <c s="43" t="s">
        <v>48</v>
      </c>
      <c s="6"/>
      <c s="29" t="s">
        <v>49</v>
      </c>
      <c s="6"/>
      <c s="6"/>
      <c s="6"/>
      <c s="44">
        <f>0+Q69</f>
      </c>
      <c r="O69">
        <f>0+R69</f>
      </c>
      <c r="Q69">
        <f>0+I70</f>
      </c>
      <c>
        <f>0+O70</f>
      </c>
    </row>
    <row r="70" spans="1:16" ht="12.75">
      <c r="A70" s="26" t="s">
        <v>50</v>
      </c>
      <c s="31" t="s">
        <v>1016</v>
      </c>
      <c s="31" t="s">
        <v>2813</v>
      </c>
      <c s="26" t="s">
        <v>52</v>
      </c>
      <c s="32" t="s">
        <v>2814</v>
      </c>
      <c s="33" t="s">
        <v>54</v>
      </c>
      <c s="34">
        <v>275</v>
      </c>
      <c s="35">
        <v>0</v>
      </c>
      <c s="36">
        <f>ROUND(ROUND(H70,2)*ROUND(G70,5),2)</f>
      </c>
      <c r="O70">
        <f>(I70*21)/100</f>
      </c>
      <c t="s">
        <v>27</v>
      </c>
    </row>
    <row r="71" spans="1:5" ht="12.75">
      <c r="A71" s="37" t="s">
        <v>55</v>
      </c>
      <c r="E71" s="38" t="s">
        <v>58</v>
      </c>
    </row>
    <row r="72" spans="1:5" ht="12.75">
      <c r="A72" s="39" t="s">
        <v>57</v>
      </c>
      <c r="E72" s="40" t="s">
        <v>2815</v>
      </c>
    </row>
    <row r="73" spans="1:5" ht="25.5">
      <c r="A73" t="s">
        <v>59</v>
      </c>
      <c r="E73" s="38" t="s">
        <v>2816</v>
      </c>
    </row>
    <row r="74" spans="1:18" ht="12.75" customHeight="1">
      <c r="A74" s="6" t="s">
        <v>47</v>
      </c>
      <c s="6"/>
      <c s="43" t="s">
        <v>1186</v>
      </c>
      <c s="6"/>
      <c s="29" t="s">
        <v>2817</v>
      </c>
      <c s="6"/>
      <c s="6"/>
      <c s="6"/>
      <c s="44">
        <f>0+Q74</f>
      </c>
      <c r="O74">
        <f>0+R74</f>
      </c>
      <c r="Q74">
        <f>0+I75+I79</f>
      </c>
      <c>
        <f>0+O75+O79</f>
      </c>
    </row>
    <row r="75" spans="1:16" ht="12.75">
      <c r="A75" s="26" t="s">
        <v>50</v>
      </c>
      <c s="31" t="s">
        <v>1022</v>
      </c>
      <c s="31" t="s">
        <v>2818</v>
      </c>
      <c s="26" t="s">
        <v>52</v>
      </c>
      <c s="32" t="s">
        <v>2819</v>
      </c>
      <c s="33" t="s">
        <v>76</v>
      </c>
      <c s="34">
        <v>52</v>
      </c>
      <c s="35">
        <v>0</v>
      </c>
      <c s="36">
        <f>ROUND(ROUND(H75,2)*ROUND(G75,5),2)</f>
      </c>
      <c r="O75">
        <f>(I75*21)/100</f>
      </c>
      <c t="s">
        <v>27</v>
      </c>
    </row>
    <row r="76" spans="1:5" ht="12.75">
      <c r="A76" s="37" t="s">
        <v>55</v>
      </c>
      <c r="E76" s="38" t="s">
        <v>58</v>
      </c>
    </row>
    <row r="77" spans="1:5" ht="12.75">
      <c r="A77" s="39" t="s">
        <v>57</v>
      </c>
      <c r="E77" s="40" t="s">
        <v>2820</v>
      </c>
    </row>
    <row r="78" spans="1:5" ht="51">
      <c r="A78" t="s">
        <v>59</v>
      </c>
      <c r="E78" s="38" t="s">
        <v>2821</v>
      </c>
    </row>
    <row r="79" spans="1:16" ht="12.75">
      <c r="A79" s="26" t="s">
        <v>50</v>
      </c>
      <c s="31" t="s">
        <v>1019</v>
      </c>
      <c s="31" t="s">
        <v>2822</v>
      </c>
      <c s="26" t="s">
        <v>52</v>
      </c>
      <c s="32" t="s">
        <v>2823</v>
      </c>
      <c s="33" t="s">
        <v>76</v>
      </c>
      <c s="34">
        <v>50.6125</v>
      </c>
      <c s="35">
        <v>0</v>
      </c>
      <c s="36">
        <f>ROUND(ROUND(H79,2)*ROUND(G79,5),2)</f>
      </c>
      <c r="O79">
        <f>(I79*21)/100</f>
      </c>
      <c t="s">
        <v>27</v>
      </c>
    </row>
    <row r="80" spans="1:5" ht="12.75">
      <c r="A80" s="37" t="s">
        <v>55</v>
      </c>
      <c r="E80" s="38" t="s">
        <v>58</v>
      </c>
    </row>
    <row r="81" spans="1:5" ht="51">
      <c r="A81" s="39" t="s">
        <v>57</v>
      </c>
      <c r="E81" s="40" t="s">
        <v>2824</v>
      </c>
    </row>
    <row r="82" spans="1:5" ht="25.5">
      <c r="A82" t="s">
        <v>59</v>
      </c>
      <c r="E82" s="38" t="s">
        <v>2825</v>
      </c>
    </row>
    <row r="83" spans="1:18" ht="12.75" customHeight="1">
      <c r="A83" s="6" t="s">
        <v>47</v>
      </c>
      <c s="6"/>
      <c s="43" t="s">
        <v>2826</v>
      </c>
      <c s="6"/>
      <c s="29" t="s">
        <v>2827</v>
      </c>
      <c s="6"/>
      <c s="6"/>
      <c s="6"/>
      <c s="44">
        <f>0+Q83</f>
      </c>
      <c r="O83">
        <f>0+R83</f>
      </c>
      <c r="Q83">
        <f>0+I84</f>
      </c>
      <c>
        <f>0+O84</f>
      </c>
    </row>
    <row r="84" spans="1:16" ht="12.75">
      <c r="A84" s="26" t="s">
        <v>50</v>
      </c>
      <c s="31" t="s">
        <v>96</v>
      </c>
      <c s="31" t="s">
        <v>2828</v>
      </c>
      <c s="26" t="s">
        <v>52</v>
      </c>
      <c s="32" t="s">
        <v>2829</v>
      </c>
      <c s="33" t="s">
        <v>157</v>
      </c>
      <c s="34">
        <v>188.24</v>
      </c>
      <c s="35">
        <v>0</v>
      </c>
      <c s="36">
        <f>ROUND(ROUND(H84,2)*ROUND(G84,5),2)</f>
      </c>
      <c r="O84">
        <f>(I84*21)/100</f>
      </c>
      <c t="s">
        <v>27</v>
      </c>
    </row>
    <row r="85" spans="1:5" ht="12.75">
      <c r="A85" s="37" t="s">
        <v>55</v>
      </c>
      <c r="E85" s="38" t="s">
        <v>58</v>
      </c>
    </row>
    <row r="86" spans="1:5" ht="12.75">
      <c r="A86" s="39" t="s">
        <v>57</v>
      </c>
      <c r="E86" s="40" t="s">
        <v>58</v>
      </c>
    </row>
    <row r="87" spans="1:5" ht="12.75">
      <c r="A87" t="s">
        <v>59</v>
      </c>
      <c r="E87"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0+O9+O18+O27+O40+O45+O50</f>
      </c>
      <c t="s">
        <v>26</v>
      </c>
    </row>
    <row r="3" spans="1:16" ht="15" customHeight="1">
      <c r="A3" t="s">
        <v>11</v>
      </c>
      <c s="12" t="s">
        <v>13</v>
      </c>
      <c s="13" t="s">
        <v>14</v>
      </c>
      <c s="1"/>
      <c s="14" t="s">
        <v>15</v>
      </c>
      <c s="1"/>
      <c s="9"/>
      <c s="8" t="s">
        <v>2830</v>
      </c>
      <c s="41">
        <f>0+I9+I18+I27+I40+I45+I50</f>
      </c>
      <c r="O3" t="s">
        <v>22</v>
      </c>
      <c t="s">
        <v>27</v>
      </c>
    </row>
    <row r="4" spans="1:16" ht="15" customHeight="1">
      <c r="A4" t="s">
        <v>16</v>
      </c>
      <c s="12" t="s">
        <v>17</v>
      </c>
      <c s="13" t="s">
        <v>2709</v>
      </c>
      <c s="1"/>
      <c s="14" t="s">
        <v>2710</v>
      </c>
      <c s="1"/>
      <c s="1"/>
      <c s="11"/>
      <c s="11"/>
      <c r="O4" t="s">
        <v>23</v>
      </c>
      <c t="s">
        <v>27</v>
      </c>
    </row>
    <row r="5" spans="1:16" ht="12.75" customHeight="1">
      <c r="A5" t="s">
        <v>20</v>
      </c>
      <c s="16" t="s">
        <v>21</v>
      </c>
      <c s="17" t="s">
        <v>2830</v>
      </c>
      <c s="6"/>
      <c s="18" t="s">
        <v>2831</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1090</v>
      </c>
      <c s="27"/>
      <c s="29" t="s">
        <v>2804</v>
      </c>
      <c s="27"/>
      <c s="27"/>
      <c s="27"/>
      <c s="30">
        <f>0+Q9</f>
      </c>
      <c r="O9">
        <f>0+R9</f>
      </c>
      <c r="Q9">
        <f>0+I10+I14</f>
      </c>
      <c>
        <f>0+O10+O14</f>
      </c>
    </row>
    <row r="10" spans="1:16" ht="12.75">
      <c r="A10" s="26" t="s">
        <v>50</v>
      </c>
      <c s="31" t="s">
        <v>1031</v>
      </c>
      <c s="31" t="s">
        <v>2833</v>
      </c>
      <c s="26" t="s">
        <v>52</v>
      </c>
      <c s="32" t="s">
        <v>2834</v>
      </c>
      <c s="33" t="s">
        <v>54</v>
      </c>
      <c s="34">
        <v>269.93</v>
      </c>
      <c s="35">
        <v>0</v>
      </c>
      <c s="36">
        <f>ROUND(ROUND(H10,2)*ROUND(G10,5),2)</f>
      </c>
      <c r="O10">
        <f>(I10*21)/100</f>
      </c>
      <c t="s">
        <v>27</v>
      </c>
    </row>
    <row r="11" spans="1:5" ht="12.75">
      <c r="A11" s="37" t="s">
        <v>55</v>
      </c>
      <c r="E11" s="38" t="s">
        <v>2835</v>
      </c>
    </row>
    <row r="12" spans="1:5" ht="12.75">
      <c r="A12" s="39" t="s">
        <v>57</v>
      </c>
      <c r="E12" s="40" t="s">
        <v>58</v>
      </c>
    </row>
    <row r="13" spans="1:5" ht="12.75">
      <c r="A13" t="s">
        <v>59</v>
      </c>
      <c r="E13" s="38" t="s">
        <v>58</v>
      </c>
    </row>
    <row r="14" spans="1:16" ht="12.75">
      <c r="A14" s="26" t="s">
        <v>50</v>
      </c>
      <c s="31" t="s">
        <v>1034</v>
      </c>
      <c s="31" t="s">
        <v>2836</v>
      </c>
      <c s="26" t="s">
        <v>52</v>
      </c>
      <c s="32" t="s">
        <v>2837</v>
      </c>
      <c s="33" t="s">
        <v>54</v>
      </c>
      <c s="34">
        <v>269.93</v>
      </c>
      <c s="35">
        <v>0</v>
      </c>
      <c s="36">
        <f>ROUND(ROUND(H14,2)*ROUND(G14,5),2)</f>
      </c>
      <c r="O14">
        <f>(I14*21)/100</f>
      </c>
      <c t="s">
        <v>27</v>
      </c>
    </row>
    <row r="15" spans="1:5" ht="12.75">
      <c r="A15" s="37" t="s">
        <v>55</v>
      </c>
      <c r="E15" s="38" t="s">
        <v>2835</v>
      </c>
    </row>
    <row r="16" spans="1:5" ht="12.75">
      <c r="A16" s="39" t="s">
        <v>57</v>
      </c>
      <c r="E16" s="40" t="s">
        <v>58</v>
      </c>
    </row>
    <row r="17" spans="1:5" ht="12.75">
      <c r="A17" t="s">
        <v>59</v>
      </c>
      <c r="E17" s="38" t="s">
        <v>58</v>
      </c>
    </row>
    <row r="18" spans="1:18" ht="12.75" customHeight="1">
      <c r="A18" s="6" t="s">
        <v>47</v>
      </c>
      <c s="6"/>
      <c s="43" t="s">
        <v>48</v>
      </c>
      <c s="6"/>
      <c s="29" t="s">
        <v>49</v>
      </c>
      <c s="6"/>
      <c s="6"/>
      <c s="6"/>
      <c s="44">
        <f>0+Q18</f>
      </c>
      <c r="O18">
        <f>0+R18</f>
      </c>
      <c r="Q18">
        <f>0+I19+I23</f>
      </c>
      <c>
        <f>0+O19+O23</f>
      </c>
    </row>
    <row r="19" spans="1:16" ht="12.75">
      <c r="A19" s="26" t="s">
        <v>50</v>
      </c>
      <c s="31" t="s">
        <v>1040</v>
      </c>
      <c s="31" t="s">
        <v>2838</v>
      </c>
      <c s="26" t="s">
        <v>52</v>
      </c>
      <c s="32" t="s">
        <v>2839</v>
      </c>
      <c s="33" t="s">
        <v>157</v>
      </c>
      <c s="34">
        <v>6.9507</v>
      </c>
      <c s="35">
        <v>0</v>
      </c>
      <c s="36">
        <f>ROUND(ROUND(H19,2)*ROUND(G19,5),2)</f>
      </c>
      <c r="O19">
        <f>(I19*21)/100</f>
      </c>
      <c t="s">
        <v>27</v>
      </c>
    </row>
    <row r="20" spans="1:5" ht="12.75">
      <c r="A20" s="37" t="s">
        <v>55</v>
      </c>
      <c r="E20" s="38" t="s">
        <v>58</v>
      </c>
    </row>
    <row r="21" spans="1:5" ht="25.5">
      <c r="A21" s="39" t="s">
        <v>57</v>
      </c>
      <c r="E21" s="40" t="s">
        <v>2840</v>
      </c>
    </row>
    <row r="22" spans="1:5" ht="12.75">
      <c r="A22" t="s">
        <v>59</v>
      </c>
      <c r="E22" s="38" t="s">
        <v>58</v>
      </c>
    </row>
    <row r="23" spans="1:16" ht="12.75">
      <c r="A23" s="26" t="s">
        <v>50</v>
      </c>
      <c s="31" t="s">
        <v>1037</v>
      </c>
      <c s="31" t="s">
        <v>2841</v>
      </c>
      <c s="26" t="s">
        <v>52</v>
      </c>
      <c s="32" t="s">
        <v>2842</v>
      </c>
      <c s="33" t="s">
        <v>54</v>
      </c>
      <c s="34">
        <v>269.93</v>
      </c>
      <c s="35">
        <v>0</v>
      </c>
      <c s="36">
        <f>ROUND(ROUND(H23,2)*ROUND(G23,5),2)</f>
      </c>
      <c r="O23">
        <f>(I23*21)/100</f>
      </c>
      <c t="s">
        <v>27</v>
      </c>
    </row>
    <row r="24" spans="1:5" ht="12.75">
      <c r="A24" s="37" t="s">
        <v>55</v>
      </c>
      <c r="E24" s="38" t="s">
        <v>58</v>
      </c>
    </row>
    <row r="25" spans="1:5" ht="12.75">
      <c r="A25" s="39" t="s">
        <v>57</v>
      </c>
      <c r="E25" s="40" t="s">
        <v>58</v>
      </c>
    </row>
    <row r="26" spans="1:5" ht="51">
      <c r="A26" t="s">
        <v>59</v>
      </c>
      <c r="E26" s="38" t="s">
        <v>2843</v>
      </c>
    </row>
    <row r="27" spans="1:18" ht="12.75" customHeight="1">
      <c r="A27" s="6" t="s">
        <v>47</v>
      </c>
      <c s="6"/>
      <c s="43" t="s">
        <v>1201</v>
      </c>
      <c s="6"/>
      <c s="29" t="s">
        <v>2719</v>
      </c>
      <c s="6"/>
      <c s="6"/>
      <c s="6"/>
      <c s="44">
        <f>0+Q27</f>
      </c>
      <c r="O27">
        <f>0+R27</f>
      </c>
      <c r="Q27">
        <f>0+I28+I32+I36</f>
      </c>
      <c>
        <f>0+O28+O32+O36</f>
      </c>
    </row>
    <row r="28" spans="1:16" ht="25.5">
      <c r="A28" s="26" t="s">
        <v>50</v>
      </c>
      <c s="31" t="s">
        <v>1044</v>
      </c>
      <c s="31" t="s">
        <v>2844</v>
      </c>
      <c s="26" t="s">
        <v>52</v>
      </c>
      <c s="32" t="s">
        <v>2845</v>
      </c>
      <c s="33" t="s">
        <v>54</v>
      </c>
      <c s="34">
        <v>269.93</v>
      </c>
      <c s="35">
        <v>0</v>
      </c>
      <c s="36">
        <f>ROUND(ROUND(H28,2)*ROUND(G28,5),2)</f>
      </c>
      <c r="O28">
        <f>(I28*21)/100</f>
      </c>
      <c t="s">
        <v>27</v>
      </c>
    </row>
    <row r="29" spans="1:5" ht="12.75">
      <c r="A29" s="37" t="s">
        <v>55</v>
      </c>
      <c r="E29" s="38" t="s">
        <v>58</v>
      </c>
    </row>
    <row r="30" spans="1:5" ht="12.75">
      <c r="A30" s="39" t="s">
        <v>57</v>
      </c>
      <c r="E30" s="40" t="s">
        <v>58</v>
      </c>
    </row>
    <row r="31" spans="1:5" ht="25.5">
      <c r="A31" t="s">
        <v>59</v>
      </c>
      <c r="E31" s="38" t="s">
        <v>2846</v>
      </c>
    </row>
    <row r="32" spans="1:16" ht="12.75">
      <c r="A32" s="26" t="s">
        <v>50</v>
      </c>
      <c s="31" t="s">
        <v>1047</v>
      </c>
      <c s="31" t="s">
        <v>2847</v>
      </c>
      <c s="26" t="s">
        <v>52</v>
      </c>
      <c s="32" t="s">
        <v>2848</v>
      </c>
      <c s="33" t="s">
        <v>2722</v>
      </c>
      <c s="34">
        <v>67.4825</v>
      </c>
      <c s="35">
        <v>0</v>
      </c>
      <c s="36">
        <f>ROUND(ROUND(H32,2)*ROUND(G32,5),2)</f>
      </c>
      <c r="O32">
        <f>(I32*21)/100</f>
      </c>
      <c t="s">
        <v>27</v>
      </c>
    </row>
    <row r="33" spans="1:5" ht="12.75">
      <c r="A33" s="37" t="s">
        <v>55</v>
      </c>
      <c r="E33" s="38" t="s">
        <v>58</v>
      </c>
    </row>
    <row r="34" spans="1:5" ht="12.75">
      <c r="A34" s="39" t="s">
        <v>57</v>
      </c>
      <c r="E34" s="40" t="s">
        <v>2849</v>
      </c>
    </row>
    <row r="35" spans="1:5" ht="25.5">
      <c r="A35" t="s">
        <v>59</v>
      </c>
      <c r="E35" s="38" t="s">
        <v>2724</v>
      </c>
    </row>
    <row r="36" spans="1:16" ht="12.75">
      <c r="A36" s="26" t="s">
        <v>50</v>
      </c>
      <c s="31" t="s">
        <v>1050</v>
      </c>
      <c s="31" t="s">
        <v>2850</v>
      </c>
      <c s="26" t="s">
        <v>52</v>
      </c>
      <c s="32" t="s">
        <v>2851</v>
      </c>
      <c s="33" t="s">
        <v>2722</v>
      </c>
      <c s="34">
        <v>2.4</v>
      </c>
      <c s="35">
        <v>0</v>
      </c>
      <c s="36">
        <f>ROUND(ROUND(H36,2)*ROUND(G36,5),2)</f>
      </c>
      <c r="O36">
        <f>(I36*21)/100</f>
      </c>
      <c t="s">
        <v>27</v>
      </c>
    </row>
    <row r="37" spans="1:5" ht="12.75">
      <c r="A37" s="37" t="s">
        <v>55</v>
      </c>
      <c r="E37" s="38" t="s">
        <v>58</v>
      </c>
    </row>
    <row r="38" spans="1:5" ht="12.75">
      <c r="A38" s="39" t="s">
        <v>57</v>
      </c>
      <c r="E38" s="40" t="s">
        <v>2852</v>
      </c>
    </row>
    <row r="39" spans="1:5" ht="38.25">
      <c r="A39" t="s">
        <v>59</v>
      </c>
      <c r="E39" s="38" t="s">
        <v>2853</v>
      </c>
    </row>
    <row r="40" spans="1:18" ht="12.75" customHeight="1">
      <c r="A40" s="6" t="s">
        <v>47</v>
      </c>
      <c s="6"/>
      <c s="43" t="s">
        <v>1204</v>
      </c>
      <c s="6"/>
      <c s="29" t="s">
        <v>2728</v>
      </c>
      <c s="6"/>
      <c s="6"/>
      <c s="6"/>
      <c s="44">
        <f>0+Q40</f>
      </c>
      <c r="O40">
        <f>0+R40</f>
      </c>
      <c r="Q40">
        <f>0+I41</f>
      </c>
      <c>
        <f>0+O41</f>
      </c>
    </row>
    <row r="41" spans="1:16" ht="12.75">
      <c r="A41" s="26" t="s">
        <v>50</v>
      </c>
      <c s="31" t="s">
        <v>1025</v>
      </c>
      <c s="31" t="s">
        <v>2854</v>
      </c>
      <c s="26" t="s">
        <v>52</v>
      </c>
      <c s="32" t="s">
        <v>2855</v>
      </c>
      <c s="33" t="s">
        <v>54</v>
      </c>
      <c s="34">
        <v>269.93</v>
      </c>
      <c s="35">
        <v>0</v>
      </c>
      <c s="36">
        <f>ROUND(ROUND(H41,2)*ROUND(G41,5),2)</f>
      </c>
      <c r="O41">
        <f>(I41*21)/100</f>
      </c>
      <c t="s">
        <v>27</v>
      </c>
    </row>
    <row r="42" spans="1:5" ht="12.75">
      <c r="A42" s="37" t="s">
        <v>55</v>
      </c>
      <c r="E42" s="38" t="s">
        <v>58</v>
      </c>
    </row>
    <row r="43" spans="1:5" ht="12.75">
      <c r="A43" s="39" t="s">
        <v>57</v>
      </c>
      <c r="E43" s="40" t="s">
        <v>58</v>
      </c>
    </row>
    <row r="44" spans="1:5" ht="12.75">
      <c r="A44" t="s">
        <v>59</v>
      </c>
      <c r="E44" s="38" t="s">
        <v>58</v>
      </c>
    </row>
    <row r="45" spans="1:18" ht="12.75" customHeight="1">
      <c r="A45" s="6" t="s">
        <v>47</v>
      </c>
      <c s="6"/>
      <c s="43" t="s">
        <v>2826</v>
      </c>
      <c s="6"/>
      <c s="29" t="s">
        <v>2827</v>
      </c>
      <c s="6"/>
      <c s="6"/>
      <c s="6"/>
      <c s="44">
        <f>0+Q45</f>
      </c>
      <c r="O45">
        <f>0+R45</f>
      </c>
      <c r="Q45">
        <f>0+I46</f>
      </c>
      <c>
        <f>0+O46</f>
      </c>
    </row>
    <row r="46" spans="1:16" ht="12.75">
      <c r="A46" s="26" t="s">
        <v>50</v>
      </c>
      <c s="31" t="s">
        <v>1028</v>
      </c>
      <c s="31" t="s">
        <v>2856</v>
      </c>
      <c s="26" t="s">
        <v>52</v>
      </c>
      <c s="32" t="s">
        <v>2857</v>
      </c>
      <c s="33" t="s">
        <v>157</v>
      </c>
      <c s="34">
        <v>187.26394</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8" ht="12.75" customHeight="1">
      <c r="A50" s="6" t="s">
        <v>47</v>
      </c>
      <c s="6"/>
      <c s="43" t="s">
        <v>11</v>
      </c>
      <c s="6"/>
      <c s="29" t="s">
        <v>2740</v>
      </c>
      <c s="6"/>
      <c s="6"/>
      <c s="6"/>
      <c s="44">
        <f>0+Q50</f>
      </c>
      <c r="O50">
        <f>0+R50</f>
      </c>
      <c r="Q50">
        <f>0+I51+I55+I59</f>
      </c>
      <c>
        <f>0+O51+O55+O59</f>
      </c>
    </row>
    <row r="51" spans="1:16" ht="12.75">
      <c r="A51" s="26" t="s">
        <v>50</v>
      </c>
      <c s="31" t="s">
        <v>1052</v>
      </c>
      <c s="31" t="s">
        <v>2858</v>
      </c>
      <c s="26" t="s">
        <v>52</v>
      </c>
      <c s="32" t="s">
        <v>2859</v>
      </c>
      <c s="33" t="s">
        <v>157</v>
      </c>
      <c s="34">
        <v>216.36526</v>
      </c>
      <c s="35">
        <v>0</v>
      </c>
      <c s="36">
        <f>ROUND(ROUND(H51,2)*ROUND(G51,5),2)</f>
      </c>
      <c r="O51">
        <f>(I51*21)/100</f>
      </c>
      <c t="s">
        <v>27</v>
      </c>
    </row>
    <row r="52" spans="1:5" ht="12.75">
      <c r="A52" s="37" t="s">
        <v>55</v>
      </c>
      <c r="E52" s="38" t="s">
        <v>58</v>
      </c>
    </row>
    <row r="53" spans="1:5" ht="12.75">
      <c r="A53" s="39" t="s">
        <v>57</v>
      </c>
      <c r="E53" s="40" t="s">
        <v>58</v>
      </c>
    </row>
    <row r="54" spans="1:5" ht="12.75">
      <c r="A54" t="s">
        <v>59</v>
      </c>
      <c r="E54" s="38" t="s">
        <v>58</v>
      </c>
    </row>
    <row r="55" spans="1:16" ht="12.75">
      <c r="A55" s="26" t="s">
        <v>50</v>
      </c>
      <c s="31" t="s">
        <v>1055</v>
      </c>
      <c s="31" t="s">
        <v>2860</v>
      </c>
      <c s="26" t="s">
        <v>52</v>
      </c>
      <c s="32" t="s">
        <v>2861</v>
      </c>
      <c s="33" t="s">
        <v>157</v>
      </c>
      <c s="34">
        <v>2163.6526</v>
      </c>
      <c s="35">
        <v>0</v>
      </c>
      <c s="36">
        <f>ROUND(ROUND(H55,2)*ROUND(G55,5),2)</f>
      </c>
      <c r="O55">
        <f>(I55*21)/100</f>
      </c>
      <c t="s">
        <v>27</v>
      </c>
    </row>
    <row r="56" spans="1:5" ht="12.75">
      <c r="A56" s="37" t="s">
        <v>55</v>
      </c>
      <c r="E56" s="38" t="s">
        <v>58</v>
      </c>
    </row>
    <row r="57" spans="1:5" ht="12.75">
      <c r="A57" s="39" t="s">
        <v>57</v>
      </c>
      <c r="E57" s="40" t="s">
        <v>2862</v>
      </c>
    </row>
    <row r="58" spans="1:5" ht="12.75">
      <c r="A58" t="s">
        <v>59</v>
      </c>
      <c r="E58" s="38" t="s">
        <v>58</v>
      </c>
    </row>
    <row r="59" spans="1:16" ht="12.75">
      <c r="A59" s="26" t="s">
        <v>50</v>
      </c>
      <c s="31" t="s">
        <v>1058</v>
      </c>
      <c s="31" t="s">
        <v>2863</v>
      </c>
      <c s="26" t="s">
        <v>52</v>
      </c>
      <c s="32" t="s">
        <v>2864</v>
      </c>
      <c s="33" t="s">
        <v>157</v>
      </c>
      <c s="34">
        <v>216.36526</v>
      </c>
      <c s="35">
        <v>0</v>
      </c>
      <c s="36">
        <f>ROUND(ROUND(H59,2)*ROUND(G59,5),2)</f>
      </c>
      <c r="O59">
        <f>(I59*21)/100</f>
      </c>
      <c t="s">
        <v>27</v>
      </c>
    </row>
    <row r="60" spans="1:5" ht="12.75">
      <c r="A60" s="37" t="s">
        <v>55</v>
      </c>
      <c r="E60" s="38" t="s">
        <v>58</v>
      </c>
    </row>
    <row r="61" spans="1:5" ht="12.75">
      <c r="A61" s="39" t="s">
        <v>57</v>
      </c>
      <c r="E61" s="40" t="s">
        <v>58</v>
      </c>
    </row>
    <row r="62" spans="1:5" ht="12.75">
      <c r="A62" t="s">
        <v>59</v>
      </c>
      <c r="E62"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3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0+O9+O18+O27</f>
      </c>
      <c t="s">
        <v>26</v>
      </c>
    </row>
    <row r="3" spans="1:16" ht="15" customHeight="1">
      <c r="A3" t="s">
        <v>11</v>
      </c>
      <c s="12" t="s">
        <v>13</v>
      </c>
      <c s="13" t="s">
        <v>14</v>
      </c>
      <c s="1"/>
      <c s="14" t="s">
        <v>15</v>
      </c>
      <c s="1"/>
      <c s="9"/>
      <c s="8" t="s">
        <v>2865</v>
      </c>
      <c s="41">
        <f>0+I9+I18+I27</f>
      </c>
      <c r="O3" t="s">
        <v>22</v>
      </c>
      <c t="s">
        <v>27</v>
      </c>
    </row>
    <row r="4" spans="1:16" ht="15" customHeight="1">
      <c r="A4" t="s">
        <v>16</v>
      </c>
      <c s="12" t="s">
        <v>17</v>
      </c>
      <c s="13" t="s">
        <v>2709</v>
      </c>
      <c s="1"/>
      <c s="14" t="s">
        <v>2710</v>
      </c>
      <c s="1"/>
      <c s="1"/>
      <c s="11"/>
      <c s="11"/>
      <c r="O4" t="s">
        <v>23</v>
      </c>
      <c t="s">
        <v>27</v>
      </c>
    </row>
    <row r="5" spans="1:16" ht="12.75" customHeight="1">
      <c r="A5" t="s">
        <v>20</v>
      </c>
      <c s="16" t="s">
        <v>21</v>
      </c>
      <c s="17" t="s">
        <v>2865</v>
      </c>
      <c s="6"/>
      <c s="18" t="s">
        <v>2866</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48</v>
      </c>
      <c s="27"/>
      <c s="29" t="s">
        <v>49</v>
      </c>
      <c s="27"/>
      <c s="27"/>
      <c s="27"/>
      <c s="30">
        <f>0+Q9</f>
      </c>
      <c r="O9">
        <f>0+R9</f>
      </c>
      <c r="Q9">
        <f>0+I10+I14</f>
      </c>
      <c>
        <f>0+O10+O14</f>
      </c>
    </row>
    <row r="10" spans="1:16" ht="12.75">
      <c r="A10" s="26" t="s">
        <v>50</v>
      </c>
      <c s="31" t="s">
        <v>1062</v>
      </c>
      <c s="31" t="s">
        <v>2868</v>
      </c>
      <c s="26" t="s">
        <v>52</v>
      </c>
      <c s="32" t="s">
        <v>2869</v>
      </c>
      <c s="33" t="s">
        <v>54</v>
      </c>
      <c s="34">
        <v>39.1</v>
      </c>
      <c s="35">
        <v>0</v>
      </c>
      <c s="36">
        <f>ROUND(ROUND(H10,2)*ROUND(G10,5),2)</f>
      </c>
      <c r="O10">
        <f>(I10*21)/100</f>
      </c>
      <c t="s">
        <v>27</v>
      </c>
    </row>
    <row r="11" spans="1:5" ht="25.5">
      <c r="A11" s="37" t="s">
        <v>55</v>
      </c>
      <c r="E11" s="38" t="s">
        <v>2870</v>
      </c>
    </row>
    <row r="12" spans="1:5" ht="12.75">
      <c r="A12" s="39" t="s">
        <v>57</v>
      </c>
      <c r="E12" s="40" t="s">
        <v>2871</v>
      </c>
    </row>
    <row r="13" spans="1:5" ht="12.75">
      <c r="A13" t="s">
        <v>59</v>
      </c>
      <c r="E13" s="38" t="s">
        <v>58</v>
      </c>
    </row>
    <row r="14" spans="1:16" ht="12.75">
      <c r="A14" s="26" t="s">
        <v>50</v>
      </c>
      <c s="31" t="s">
        <v>1060</v>
      </c>
      <c s="31" t="s">
        <v>2872</v>
      </c>
      <c s="26" t="s">
        <v>52</v>
      </c>
      <c s="32" t="s">
        <v>2873</v>
      </c>
      <c s="33" t="s">
        <v>54</v>
      </c>
      <c s="34">
        <v>295</v>
      </c>
      <c s="35">
        <v>0</v>
      </c>
      <c s="36">
        <f>ROUND(ROUND(H14,2)*ROUND(G14,5),2)</f>
      </c>
      <c r="O14">
        <f>(I14*21)/100</f>
      </c>
      <c t="s">
        <v>27</v>
      </c>
    </row>
    <row r="15" spans="1:5" ht="12.75">
      <c r="A15" s="37" t="s">
        <v>55</v>
      </c>
      <c r="E15" s="38" t="s">
        <v>2874</v>
      </c>
    </row>
    <row r="16" spans="1:5" ht="12.75">
      <c r="A16" s="39" t="s">
        <v>57</v>
      </c>
      <c r="E16" s="40" t="s">
        <v>2875</v>
      </c>
    </row>
    <row r="17" spans="1:5" ht="25.5">
      <c r="A17" t="s">
        <v>59</v>
      </c>
      <c r="E17" s="38" t="s">
        <v>2876</v>
      </c>
    </row>
    <row r="18" spans="1:18" ht="12.75" customHeight="1">
      <c r="A18" s="6" t="s">
        <v>47</v>
      </c>
      <c s="6"/>
      <c s="43" t="s">
        <v>834</v>
      </c>
      <c s="6"/>
      <c s="29" t="s">
        <v>2877</v>
      </c>
      <c s="6"/>
      <c s="6"/>
      <c s="6"/>
      <c s="44">
        <f>0+Q18</f>
      </c>
      <c r="O18">
        <f>0+R18</f>
      </c>
      <c r="Q18">
        <f>0+I19+I23</f>
      </c>
      <c>
        <f>0+O19+O23</f>
      </c>
    </row>
    <row r="19" spans="1:16" ht="12.75">
      <c r="A19" s="26" t="s">
        <v>50</v>
      </c>
      <c s="31" t="s">
        <v>1067</v>
      </c>
      <c s="31" t="s">
        <v>2878</v>
      </c>
      <c s="26" t="s">
        <v>52</v>
      </c>
      <c s="32" t="s">
        <v>2879</v>
      </c>
      <c s="33" t="s">
        <v>858</v>
      </c>
      <c s="34">
        <v>35.45</v>
      </c>
      <c s="35">
        <v>0</v>
      </c>
      <c s="36">
        <f>ROUND(ROUND(H19,2)*ROUND(G19,5),2)</f>
      </c>
      <c r="O19">
        <f>(I19*21)/100</f>
      </c>
      <c t="s">
        <v>27</v>
      </c>
    </row>
    <row r="20" spans="1:5" ht="12.75">
      <c r="A20" s="37" t="s">
        <v>55</v>
      </c>
      <c r="E20" s="38" t="s">
        <v>2880</v>
      </c>
    </row>
    <row r="21" spans="1:5" ht="25.5">
      <c r="A21" s="39" t="s">
        <v>57</v>
      </c>
      <c r="E21" s="40" t="s">
        <v>2881</v>
      </c>
    </row>
    <row r="22" spans="1:5" ht="12.75">
      <c r="A22" t="s">
        <v>59</v>
      </c>
      <c r="E22" s="38" t="s">
        <v>58</v>
      </c>
    </row>
    <row r="23" spans="1:16" ht="12.75">
      <c r="A23" s="26" t="s">
        <v>50</v>
      </c>
      <c s="31" t="s">
        <v>1064</v>
      </c>
      <c s="31" t="s">
        <v>2882</v>
      </c>
      <c s="26" t="s">
        <v>52</v>
      </c>
      <c s="32" t="s">
        <v>2883</v>
      </c>
      <c s="33" t="s">
        <v>54</v>
      </c>
      <c s="34">
        <v>41.35</v>
      </c>
      <c s="35">
        <v>0</v>
      </c>
      <c s="36">
        <f>ROUND(ROUND(H23,2)*ROUND(G23,5),2)</f>
      </c>
      <c r="O23">
        <f>(I23*21)/100</f>
      </c>
      <c t="s">
        <v>27</v>
      </c>
    </row>
    <row r="24" spans="1:5" ht="12.75">
      <c r="A24" s="37" t="s">
        <v>55</v>
      </c>
      <c r="E24" s="38" t="s">
        <v>58</v>
      </c>
    </row>
    <row r="25" spans="1:5" ht="25.5">
      <c r="A25" s="39" t="s">
        <v>57</v>
      </c>
      <c r="E25" s="40" t="s">
        <v>2884</v>
      </c>
    </row>
    <row r="26" spans="1:5" ht="12.75">
      <c r="A26" t="s">
        <v>59</v>
      </c>
      <c r="E26" s="38" t="s">
        <v>58</v>
      </c>
    </row>
    <row r="27" spans="1:18" ht="12.75" customHeight="1">
      <c r="A27" s="6" t="s">
        <v>47</v>
      </c>
      <c s="6"/>
      <c s="43" t="s">
        <v>158</v>
      </c>
      <c s="6"/>
      <c s="29" t="s">
        <v>159</v>
      </c>
      <c s="6"/>
      <c s="6"/>
      <c s="6"/>
      <c s="44">
        <f>0+Q27</f>
      </c>
      <c r="O27">
        <f>0+R27</f>
      </c>
      <c r="Q27">
        <f>0+I28</f>
      </c>
      <c>
        <f>0+O28</f>
      </c>
    </row>
    <row r="28" spans="1:16" ht="25.5">
      <c r="A28" s="26" t="s">
        <v>50</v>
      </c>
      <c s="31" t="s">
        <v>1070</v>
      </c>
      <c s="31" t="s">
        <v>2885</v>
      </c>
      <c s="26" t="s">
        <v>52</v>
      </c>
      <c s="32" t="s">
        <v>2886</v>
      </c>
      <c s="33" t="s">
        <v>54</v>
      </c>
      <c s="34">
        <v>295</v>
      </c>
      <c s="35">
        <v>0</v>
      </c>
      <c s="36">
        <f>ROUND(ROUND(H28,2)*ROUND(G28,5),2)</f>
      </c>
      <c r="O28">
        <f>(I28*21)/100</f>
      </c>
      <c t="s">
        <v>27</v>
      </c>
    </row>
    <row r="29" spans="1:5" ht="12.75">
      <c r="A29" s="37" t="s">
        <v>55</v>
      </c>
      <c r="E29" s="38" t="s">
        <v>58</v>
      </c>
    </row>
    <row r="30" spans="1:5" ht="12.75">
      <c r="A30" s="39" t="s">
        <v>57</v>
      </c>
      <c r="E30" s="40" t="s">
        <v>2875</v>
      </c>
    </row>
    <row r="31" spans="1:5" ht="12.75">
      <c r="A31" t="s">
        <v>59</v>
      </c>
      <c r="E31"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8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0+O9+O14+O23+O44+O57+O62</f>
      </c>
      <c t="s">
        <v>26</v>
      </c>
    </row>
    <row r="3" spans="1:16" ht="15" customHeight="1">
      <c r="A3" t="s">
        <v>11</v>
      </c>
      <c s="12" t="s">
        <v>13</v>
      </c>
      <c s="13" t="s">
        <v>14</v>
      </c>
      <c s="1"/>
      <c s="14" t="s">
        <v>15</v>
      </c>
      <c s="1"/>
      <c s="9"/>
      <c s="8" t="s">
        <v>2887</v>
      </c>
      <c s="41">
        <f>0+I9+I14+I23+I44+I57+I62</f>
      </c>
      <c r="O3" t="s">
        <v>22</v>
      </c>
      <c t="s">
        <v>27</v>
      </c>
    </row>
    <row r="4" spans="1:16" ht="15" customHeight="1">
      <c r="A4" t="s">
        <v>16</v>
      </c>
      <c s="12" t="s">
        <v>17</v>
      </c>
      <c s="13" t="s">
        <v>2709</v>
      </c>
      <c s="1"/>
      <c s="14" t="s">
        <v>2710</v>
      </c>
      <c s="1"/>
      <c s="1"/>
      <c s="11"/>
      <c s="11"/>
      <c r="O4" t="s">
        <v>23</v>
      </c>
      <c t="s">
        <v>27</v>
      </c>
    </row>
    <row r="5" spans="1:16" ht="12.75" customHeight="1">
      <c r="A5" t="s">
        <v>20</v>
      </c>
      <c s="16" t="s">
        <v>21</v>
      </c>
      <c s="17" t="s">
        <v>2887</v>
      </c>
      <c s="6"/>
      <c s="18" t="s">
        <v>2888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84</v>
      </c>
      <c s="27"/>
      <c s="29" t="s">
        <v>2792</v>
      </c>
      <c s="27"/>
      <c s="27"/>
      <c s="27"/>
      <c s="30">
        <f>0+Q9</f>
      </c>
      <c r="O9">
        <f>0+R9</f>
      </c>
      <c r="Q9">
        <f>0+I10</f>
      </c>
      <c>
        <f>0+O10</f>
      </c>
    </row>
    <row r="10" spans="1:16" ht="12.75">
      <c r="A10" s="26" t="s">
        <v>50</v>
      </c>
      <c s="31" t="s">
        <v>1075</v>
      </c>
      <c s="31" t="s">
        <v>2793</v>
      </c>
      <c s="26" t="s">
        <v>52</v>
      </c>
      <c s="32" t="s">
        <v>2794</v>
      </c>
      <c s="33" t="s">
        <v>54</v>
      </c>
      <c s="34">
        <v>383.4</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2795</v>
      </c>
    </row>
    <row r="14" spans="1:18" ht="12.75" customHeight="1">
      <c r="A14" s="6" t="s">
        <v>47</v>
      </c>
      <c s="6"/>
      <c s="43" t="s">
        <v>1090</v>
      </c>
      <c s="6"/>
      <c s="29" t="s">
        <v>2804</v>
      </c>
      <c s="6"/>
      <c s="6"/>
      <c s="6"/>
      <c s="44">
        <f>0+Q14</f>
      </c>
      <c r="O14">
        <f>0+R14</f>
      </c>
      <c r="Q14">
        <f>0+I15+I19</f>
      </c>
      <c>
        <f>0+O15+O19</f>
      </c>
    </row>
    <row r="15" spans="1:16" ht="12.75">
      <c r="A15" s="26" t="s">
        <v>50</v>
      </c>
      <c s="31" t="s">
        <v>1078</v>
      </c>
      <c s="31" t="s">
        <v>2833</v>
      </c>
      <c s="26" t="s">
        <v>52</v>
      </c>
      <c s="32" t="s">
        <v>2834</v>
      </c>
      <c s="33" t="s">
        <v>54</v>
      </c>
      <c s="34">
        <v>383.4</v>
      </c>
      <c s="35">
        <v>0</v>
      </c>
      <c s="36">
        <f>ROUND(ROUND(H15,2)*ROUND(G15,5),2)</f>
      </c>
      <c r="O15">
        <f>(I15*21)/100</f>
      </c>
      <c t="s">
        <v>27</v>
      </c>
    </row>
    <row r="16" spans="1:5" ht="12.75">
      <c r="A16" s="37" t="s">
        <v>55</v>
      </c>
      <c r="E16" s="38" t="s">
        <v>2835</v>
      </c>
    </row>
    <row r="17" spans="1:5" ht="12.75">
      <c r="A17" s="39" t="s">
        <v>57</v>
      </c>
      <c r="E17" s="40" t="s">
        <v>2890</v>
      </c>
    </row>
    <row r="18" spans="1:5" ht="12.75">
      <c r="A18" t="s">
        <v>59</v>
      </c>
      <c r="E18" s="38" t="s">
        <v>58</v>
      </c>
    </row>
    <row r="19" spans="1:16" ht="12.75">
      <c r="A19" s="26" t="s">
        <v>50</v>
      </c>
      <c s="31" t="s">
        <v>1081</v>
      </c>
      <c s="31" t="s">
        <v>2836</v>
      </c>
      <c s="26" t="s">
        <v>52</v>
      </c>
      <c s="32" t="s">
        <v>2837</v>
      </c>
      <c s="33" t="s">
        <v>54</v>
      </c>
      <c s="34">
        <v>383.4</v>
      </c>
      <c s="35">
        <v>0</v>
      </c>
      <c s="36">
        <f>ROUND(ROUND(H19,2)*ROUND(G19,5),2)</f>
      </c>
      <c r="O19">
        <f>(I19*21)/100</f>
      </c>
      <c t="s">
        <v>27</v>
      </c>
    </row>
    <row r="20" spans="1:5" ht="12.75">
      <c r="A20" s="37" t="s">
        <v>55</v>
      </c>
      <c r="E20" s="38" t="s">
        <v>2835</v>
      </c>
    </row>
    <row r="21" spans="1:5" ht="12.75">
      <c r="A21" s="39" t="s">
        <v>57</v>
      </c>
      <c r="E21" s="40" t="s">
        <v>2890</v>
      </c>
    </row>
    <row r="22" spans="1:5" ht="12.75">
      <c r="A22" t="s">
        <v>59</v>
      </c>
      <c r="E22" s="38" t="s">
        <v>58</v>
      </c>
    </row>
    <row r="23" spans="1:18" ht="12.75" customHeight="1">
      <c r="A23" s="6" t="s">
        <v>47</v>
      </c>
      <c s="6"/>
      <c s="43" t="s">
        <v>48</v>
      </c>
      <c s="6"/>
      <c s="29" t="s">
        <v>49</v>
      </c>
      <c s="6"/>
      <c s="6"/>
      <c s="6"/>
      <c s="44">
        <f>0+Q23</f>
      </c>
      <c r="O23">
        <f>0+R23</f>
      </c>
      <c r="Q23">
        <f>0+I24+I28+I32+I36+I40</f>
      </c>
      <c>
        <f>0+O24+O28+O32+O36+O40</f>
      </c>
    </row>
    <row r="24" spans="1:16" ht="12.75">
      <c r="A24" s="26" t="s">
        <v>50</v>
      </c>
      <c s="31" t="s">
        <v>1090</v>
      </c>
      <c s="31" t="s">
        <v>2838</v>
      </c>
      <c s="26" t="s">
        <v>52</v>
      </c>
      <c s="32" t="s">
        <v>2839</v>
      </c>
      <c s="33" t="s">
        <v>157</v>
      </c>
      <c s="34">
        <v>49.36275</v>
      </c>
      <c s="35">
        <v>0</v>
      </c>
      <c s="36">
        <f>ROUND(ROUND(H24,2)*ROUND(G24,5),2)</f>
      </c>
      <c r="O24">
        <f>(I24*21)/100</f>
      </c>
      <c t="s">
        <v>27</v>
      </c>
    </row>
    <row r="25" spans="1:5" ht="12.75">
      <c r="A25" s="37" t="s">
        <v>55</v>
      </c>
      <c r="E25" s="38" t="s">
        <v>58</v>
      </c>
    </row>
    <row r="26" spans="1:5" ht="25.5">
      <c r="A26" s="39" t="s">
        <v>57</v>
      </c>
      <c r="E26" s="40" t="s">
        <v>2891</v>
      </c>
    </row>
    <row r="27" spans="1:5" ht="12.75">
      <c r="A27" t="s">
        <v>59</v>
      </c>
      <c r="E27" s="38" t="s">
        <v>58</v>
      </c>
    </row>
    <row r="28" spans="1:16" ht="12.75">
      <c r="A28" s="26" t="s">
        <v>50</v>
      </c>
      <c s="31" t="s">
        <v>1093</v>
      </c>
      <c s="31" t="s">
        <v>2892</v>
      </c>
      <c s="26" t="s">
        <v>52</v>
      </c>
      <c s="32" t="s">
        <v>2893</v>
      </c>
      <c s="33" t="s">
        <v>54</v>
      </c>
      <c s="34">
        <v>197.451</v>
      </c>
      <c s="35">
        <v>0</v>
      </c>
      <c s="36">
        <f>ROUND(ROUND(H28,2)*ROUND(G28,5),2)</f>
      </c>
      <c r="O28">
        <f>(I28*21)/100</f>
      </c>
      <c t="s">
        <v>27</v>
      </c>
    </row>
    <row r="29" spans="1:5" ht="12.75">
      <c r="A29" s="37" t="s">
        <v>55</v>
      </c>
      <c r="E29" s="38" t="s">
        <v>58</v>
      </c>
    </row>
    <row r="30" spans="1:5" ht="25.5">
      <c r="A30" s="39" t="s">
        <v>57</v>
      </c>
      <c r="E30" s="40" t="s">
        <v>2894</v>
      </c>
    </row>
    <row r="31" spans="1:5" ht="12.75">
      <c r="A31" t="s">
        <v>59</v>
      </c>
      <c r="E31" s="38" t="s">
        <v>58</v>
      </c>
    </row>
    <row r="32" spans="1:16" ht="12.75">
      <c r="A32" s="26" t="s">
        <v>50</v>
      </c>
      <c s="31" t="s">
        <v>1084</v>
      </c>
      <c s="31" t="s">
        <v>2841</v>
      </c>
      <c s="26" t="s">
        <v>52</v>
      </c>
      <c s="32" t="s">
        <v>2842</v>
      </c>
      <c s="33" t="s">
        <v>54</v>
      </c>
      <c s="34">
        <v>191.7</v>
      </c>
      <c s="35">
        <v>0</v>
      </c>
      <c s="36">
        <f>ROUND(ROUND(H32,2)*ROUND(G32,5),2)</f>
      </c>
      <c r="O32">
        <f>(I32*21)/100</f>
      </c>
      <c t="s">
        <v>27</v>
      </c>
    </row>
    <row r="33" spans="1:5" ht="12.75">
      <c r="A33" s="37" t="s">
        <v>55</v>
      </c>
      <c r="E33" s="38" t="s">
        <v>58</v>
      </c>
    </row>
    <row r="34" spans="1:5" ht="12.75">
      <c r="A34" s="39" t="s">
        <v>57</v>
      </c>
      <c r="E34" s="40" t="s">
        <v>2895</v>
      </c>
    </row>
    <row r="35" spans="1:5" ht="51">
      <c r="A35" t="s">
        <v>59</v>
      </c>
      <c r="E35" s="38" t="s">
        <v>2843</v>
      </c>
    </row>
    <row r="36" spans="1:16" ht="12.75">
      <c r="A36" s="26" t="s">
        <v>50</v>
      </c>
      <c s="31" t="s">
        <v>1087</v>
      </c>
      <c s="31" t="s">
        <v>2896</v>
      </c>
      <c s="26" t="s">
        <v>52</v>
      </c>
      <c s="32" t="s">
        <v>2897</v>
      </c>
      <c s="33" t="s">
        <v>54</v>
      </c>
      <c s="34">
        <v>191.7</v>
      </c>
      <c s="35">
        <v>0</v>
      </c>
      <c s="36">
        <f>ROUND(ROUND(H36,2)*ROUND(G36,5),2)</f>
      </c>
      <c r="O36">
        <f>(I36*21)/100</f>
      </c>
      <c t="s">
        <v>27</v>
      </c>
    </row>
    <row r="37" spans="1:5" ht="12.75">
      <c r="A37" s="37" t="s">
        <v>55</v>
      </c>
      <c r="E37" s="38" t="s">
        <v>58</v>
      </c>
    </row>
    <row r="38" spans="1:5" ht="12.75">
      <c r="A38" s="39" t="s">
        <v>57</v>
      </c>
      <c r="E38" s="40" t="s">
        <v>58</v>
      </c>
    </row>
    <row r="39" spans="1:5" ht="12.75">
      <c r="A39" t="s">
        <v>59</v>
      </c>
      <c r="E39" s="38" t="s">
        <v>58</v>
      </c>
    </row>
    <row r="40" spans="1:16" ht="12.75">
      <c r="A40" s="26" t="s">
        <v>50</v>
      </c>
      <c s="31" t="s">
        <v>1096</v>
      </c>
      <c s="31" t="s">
        <v>2898</v>
      </c>
      <c s="26" t="s">
        <v>52</v>
      </c>
      <c s="32" t="s">
        <v>2899</v>
      </c>
      <c s="33" t="s">
        <v>76</v>
      </c>
      <c s="34">
        <v>78.6</v>
      </c>
      <c s="35">
        <v>0</v>
      </c>
      <c s="36">
        <f>ROUND(ROUND(H40,2)*ROUND(G40,5),2)</f>
      </c>
      <c r="O40">
        <f>(I40*21)/100</f>
      </c>
      <c t="s">
        <v>27</v>
      </c>
    </row>
    <row r="41" spans="1:5" ht="12.75">
      <c r="A41" s="37" t="s">
        <v>55</v>
      </c>
      <c r="E41" s="38" t="s">
        <v>58</v>
      </c>
    </row>
    <row r="42" spans="1:5" ht="12.75">
      <c r="A42" s="39" t="s">
        <v>57</v>
      </c>
      <c r="E42" s="40" t="s">
        <v>2900</v>
      </c>
    </row>
    <row r="43" spans="1:5" ht="12.75">
      <c r="A43" t="s">
        <v>59</v>
      </c>
      <c r="E43" s="38" t="s">
        <v>2901</v>
      </c>
    </row>
    <row r="44" spans="1:18" ht="12.75" customHeight="1">
      <c r="A44" s="6" t="s">
        <v>47</v>
      </c>
      <c s="6"/>
      <c s="43" t="s">
        <v>1201</v>
      </c>
      <c s="6"/>
      <c s="29" t="s">
        <v>2719</v>
      </c>
      <c s="6"/>
      <c s="6"/>
      <c s="6"/>
      <c s="44">
        <f>0+Q44</f>
      </c>
      <c r="O44">
        <f>0+R44</f>
      </c>
      <c r="Q44">
        <f>0+I45+I49+I53</f>
      </c>
      <c>
        <f>0+O45+O49+O53</f>
      </c>
    </row>
    <row r="45" spans="1:16" ht="12.75">
      <c r="A45" s="26" t="s">
        <v>50</v>
      </c>
      <c s="31" t="s">
        <v>1101</v>
      </c>
      <c s="31" t="s">
        <v>2847</v>
      </c>
      <c s="26" t="s">
        <v>52</v>
      </c>
      <c s="32" t="s">
        <v>2848</v>
      </c>
      <c s="33" t="s">
        <v>2722</v>
      </c>
      <c s="34">
        <v>210.87</v>
      </c>
      <c s="35">
        <v>0</v>
      </c>
      <c s="36">
        <f>ROUND(ROUND(H45,2)*ROUND(G45,5),2)</f>
      </c>
      <c r="O45">
        <f>(I45*21)/100</f>
      </c>
      <c t="s">
        <v>27</v>
      </c>
    </row>
    <row r="46" spans="1:5" ht="12.75">
      <c r="A46" s="37" t="s">
        <v>55</v>
      </c>
      <c r="E46" s="38" t="s">
        <v>58</v>
      </c>
    </row>
    <row r="47" spans="1:5" ht="25.5">
      <c r="A47" s="39" t="s">
        <v>57</v>
      </c>
      <c r="E47" s="40" t="s">
        <v>2902</v>
      </c>
    </row>
    <row r="48" spans="1:5" ht="25.5">
      <c r="A48" t="s">
        <v>59</v>
      </c>
      <c r="E48" s="38" t="s">
        <v>2724</v>
      </c>
    </row>
    <row r="49" spans="1:16" ht="12.75">
      <c r="A49" s="26" t="s">
        <v>50</v>
      </c>
      <c s="31" t="s">
        <v>48</v>
      </c>
      <c s="31" t="s">
        <v>2903</v>
      </c>
      <c s="26" t="s">
        <v>52</v>
      </c>
      <c s="32" t="s">
        <v>2904</v>
      </c>
      <c s="33" t="s">
        <v>54</v>
      </c>
      <c s="34">
        <v>191.7</v>
      </c>
      <c s="35">
        <v>0</v>
      </c>
      <c s="36">
        <f>ROUND(ROUND(H49,2)*ROUND(G49,5),2)</f>
      </c>
      <c r="O49">
        <f>(I49*21)/100</f>
      </c>
      <c t="s">
        <v>27</v>
      </c>
    </row>
    <row r="50" spans="1:5" ht="12.75">
      <c r="A50" s="37" t="s">
        <v>55</v>
      </c>
      <c r="E50" s="38" t="s">
        <v>2905</v>
      </c>
    </row>
    <row r="51" spans="1:5" ht="12.75">
      <c r="A51" s="39" t="s">
        <v>57</v>
      </c>
      <c r="E51" s="40" t="s">
        <v>2906</v>
      </c>
    </row>
    <row r="52" spans="1:5" ht="38.25">
      <c r="A52" t="s">
        <v>59</v>
      </c>
      <c r="E52" s="38" t="s">
        <v>2907</v>
      </c>
    </row>
    <row r="53" spans="1:16" ht="12.75">
      <c r="A53" s="26" t="s">
        <v>50</v>
      </c>
      <c s="31" t="s">
        <v>1104</v>
      </c>
      <c s="31" t="s">
        <v>2908</v>
      </c>
      <c s="26" t="s">
        <v>52</v>
      </c>
      <c s="32" t="s">
        <v>2909</v>
      </c>
      <c s="33" t="s">
        <v>54</v>
      </c>
      <c s="34">
        <v>191.7</v>
      </c>
      <c s="35">
        <v>0</v>
      </c>
      <c s="36">
        <f>ROUND(ROUND(H53,2)*ROUND(G53,5),2)</f>
      </c>
      <c r="O53">
        <f>(I53*21)/100</f>
      </c>
      <c t="s">
        <v>27</v>
      </c>
    </row>
    <row r="54" spans="1:5" ht="12.75">
      <c r="A54" s="37" t="s">
        <v>55</v>
      </c>
      <c r="E54" s="38" t="s">
        <v>2910</v>
      </c>
    </row>
    <row r="55" spans="1:5" ht="12.75">
      <c r="A55" s="39" t="s">
        <v>57</v>
      </c>
      <c r="E55" s="40" t="s">
        <v>2906</v>
      </c>
    </row>
    <row r="56" spans="1:5" ht="38.25">
      <c r="A56" t="s">
        <v>59</v>
      </c>
      <c r="E56" s="38" t="s">
        <v>2911</v>
      </c>
    </row>
    <row r="57" spans="1:18" ht="12.75" customHeight="1">
      <c r="A57" s="6" t="s">
        <v>47</v>
      </c>
      <c s="6"/>
      <c s="43" t="s">
        <v>2826</v>
      </c>
      <c s="6"/>
      <c s="29" t="s">
        <v>2827</v>
      </c>
      <c s="6"/>
      <c s="6"/>
      <c s="6"/>
      <c s="44">
        <f>0+Q57</f>
      </c>
      <c r="O57">
        <f>0+R57</f>
      </c>
      <c r="Q57">
        <f>0+I58</f>
      </c>
      <c>
        <f>0+O58</f>
      </c>
    </row>
    <row r="58" spans="1:16" ht="12.75">
      <c r="A58" s="26" t="s">
        <v>50</v>
      </c>
      <c s="31" t="s">
        <v>1073</v>
      </c>
      <c s="31" t="s">
        <v>2856</v>
      </c>
      <c s="26" t="s">
        <v>52</v>
      </c>
      <c s="32" t="s">
        <v>2857</v>
      </c>
      <c s="33" t="s">
        <v>157</v>
      </c>
      <c s="34">
        <v>453.2169</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8" ht="12.75" customHeight="1">
      <c r="A62" s="6" t="s">
        <v>47</v>
      </c>
      <c s="6"/>
      <c s="43" t="s">
        <v>11</v>
      </c>
      <c s="6"/>
      <c s="29" t="s">
        <v>2740</v>
      </c>
      <c s="6"/>
      <c s="6"/>
      <c s="6"/>
      <c s="44">
        <f>0+Q62</f>
      </c>
      <c r="O62">
        <f>0+R62</f>
      </c>
      <c r="Q62">
        <f>0+I63+I67+I71+I75+I79</f>
      </c>
      <c>
        <f>0+O63+O67+O71+O75+O79</f>
      </c>
    </row>
    <row r="63" spans="1:16" ht="12.75">
      <c r="A63" s="26" t="s">
        <v>50</v>
      </c>
      <c s="31" t="s">
        <v>1113</v>
      </c>
      <c s="31" t="s">
        <v>2858</v>
      </c>
      <c s="26" t="s">
        <v>52</v>
      </c>
      <c s="32" t="s">
        <v>2859</v>
      </c>
      <c s="33" t="s">
        <v>157</v>
      </c>
      <c s="34">
        <v>381.8664</v>
      </c>
      <c s="35">
        <v>0</v>
      </c>
      <c s="36">
        <f>ROUND(ROUND(H63,2)*ROUND(G63,5),2)</f>
      </c>
      <c r="O63">
        <f>(I63*21)/100</f>
      </c>
      <c t="s">
        <v>27</v>
      </c>
    </row>
    <row r="64" spans="1:5" ht="12.75">
      <c r="A64" s="37" t="s">
        <v>55</v>
      </c>
      <c r="E64" s="38" t="s">
        <v>58</v>
      </c>
    </row>
    <row r="65" spans="1:5" ht="12.75">
      <c r="A65" s="39" t="s">
        <v>57</v>
      </c>
      <c r="E65" s="40" t="s">
        <v>58</v>
      </c>
    </row>
    <row r="66" spans="1:5" ht="12.75">
      <c r="A66" t="s">
        <v>59</v>
      </c>
      <c r="E66" s="38" t="s">
        <v>58</v>
      </c>
    </row>
    <row r="67" spans="1:16" ht="12.75">
      <c r="A67" s="26" t="s">
        <v>50</v>
      </c>
      <c s="31" t="s">
        <v>1116</v>
      </c>
      <c s="31" t="s">
        <v>2860</v>
      </c>
      <c s="26" t="s">
        <v>52</v>
      </c>
      <c s="32" t="s">
        <v>2861</v>
      </c>
      <c s="33" t="s">
        <v>157</v>
      </c>
      <c s="34">
        <v>3818.664</v>
      </c>
      <c s="35">
        <v>0</v>
      </c>
      <c s="36">
        <f>ROUND(ROUND(H67,2)*ROUND(G67,5),2)</f>
      </c>
      <c r="O67">
        <f>(I67*21)/100</f>
      </c>
      <c t="s">
        <v>27</v>
      </c>
    </row>
    <row r="68" spans="1:5" ht="12.75">
      <c r="A68" s="37" t="s">
        <v>55</v>
      </c>
      <c r="E68" s="38" t="s">
        <v>58</v>
      </c>
    </row>
    <row r="69" spans="1:5" ht="12.75">
      <c r="A69" s="39" t="s">
        <v>57</v>
      </c>
      <c r="E69" s="40" t="s">
        <v>2912</v>
      </c>
    </row>
    <row r="70" spans="1:5" ht="12.75">
      <c r="A70" t="s">
        <v>59</v>
      </c>
      <c r="E70" s="38" t="s">
        <v>58</v>
      </c>
    </row>
    <row r="71" spans="1:16" ht="12.75">
      <c r="A71" s="26" t="s">
        <v>50</v>
      </c>
      <c s="31" t="s">
        <v>1107</v>
      </c>
      <c s="31" t="s">
        <v>2913</v>
      </c>
      <c s="26" t="s">
        <v>52</v>
      </c>
      <c s="32" t="s">
        <v>2914</v>
      </c>
      <c s="33" t="s">
        <v>157</v>
      </c>
      <c s="34">
        <v>381.8664</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2915</v>
      </c>
    </row>
    <row r="75" spans="1:16" ht="12.75">
      <c r="A75" s="26" t="s">
        <v>50</v>
      </c>
      <c s="31" t="s">
        <v>1110</v>
      </c>
      <c s="31" t="s">
        <v>2916</v>
      </c>
      <c s="26" t="s">
        <v>52</v>
      </c>
      <c s="32" t="s">
        <v>2917</v>
      </c>
      <c s="33" t="s">
        <v>157</v>
      </c>
      <c s="34">
        <v>3818.664</v>
      </c>
      <c s="35">
        <v>0</v>
      </c>
      <c s="36">
        <f>ROUND(ROUND(H75,2)*ROUND(G75,5),2)</f>
      </c>
      <c r="O75">
        <f>(I75*21)/100</f>
      </c>
      <c t="s">
        <v>27</v>
      </c>
    </row>
    <row r="76" spans="1:5" ht="12.75">
      <c r="A76" s="37" t="s">
        <v>55</v>
      </c>
      <c r="E76" s="38" t="s">
        <v>58</v>
      </c>
    </row>
    <row r="77" spans="1:5" ht="12.75">
      <c r="A77" s="39" t="s">
        <v>57</v>
      </c>
      <c r="E77" s="40" t="s">
        <v>2912</v>
      </c>
    </row>
    <row r="78" spans="1:5" ht="12.75">
      <c r="A78" t="s">
        <v>59</v>
      </c>
      <c r="E78" s="38" t="s">
        <v>58</v>
      </c>
    </row>
    <row r="79" spans="1:16" ht="12.75">
      <c r="A79" s="26" t="s">
        <v>50</v>
      </c>
      <c s="31" t="s">
        <v>1119</v>
      </c>
      <c s="31" t="s">
        <v>2918</v>
      </c>
      <c s="26" t="s">
        <v>52</v>
      </c>
      <c s="32" t="s">
        <v>2864</v>
      </c>
      <c s="33" t="s">
        <v>157</v>
      </c>
      <c s="34">
        <v>381.8664</v>
      </c>
      <c s="35">
        <v>0</v>
      </c>
      <c s="36">
        <f>ROUND(ROUND(H79,2)*ROUND(G79,5),2)</f>
      </c>
      <c r="O79">
        <f>(I79*21)/100</f>
      </c>
      <c t="s">
        <v>27</v>
      </c>
    </row>
    <row r="80" spans="1:5" ht="12.75">
      <c r="A80" s="37" t="s">
        <v>55</v>
      </c>
      <c r="E80" s="38" t="s">
        <v>58</v>
      </c>
    </row>
    <row r="81" spans="1:5" ht="12.75">
      <c r="A81" s="39" t="s">
        <v>57</v>
      </c>
      <c r="E81" s="40" t="s">
        <v>58</v>
      </c>
    </row>
    <row r="82" spans="1:5" ht="12.75">
      <c r="A82" t="s">
        <v>59</v>
      </c>
      <c r="E82"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22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0+O9+O22+O27+O64+O69+O74+O83+O144+O185</f>
      </c>
      <c t="s">
        <v>26</v>
      </c>
    </row>
    <row r="3" spans="1:16" ht="15" customHeight="1">
      <c r="A3" t="s">
        <v>11</v>
      </c>
      <c s="12" t="s">
        <v>13</v>
      </c>
      <c s="13" t="s">
        <v>14</v>
      </c>
      <c s="1"/>
      <c s="14" t="s">
        <v>15</v>
      </c>
      <c s="1"/>
      <c s="9"/>
      <c s="8" t="s">
        <v>2919</v>
      </c>
      <c s="41">
        <f>0+I9+I22+I27+I64+I69+I74+I83+I144+I185</f>
      </c>
      <c r="O3" t="s">
        <v>22</v>
      </c>
      <c t="s">
        <v>27</v>
      </c>
    </row>
    <row r="4" spans="1:16" ht="15" customHeight="1">
      <c r="A4" t="s">
        <v>16</v>
      </c>
      <c s="12" t="s">
        <v>17</v>
      </c>
      <c s="13" t="s">
        <v>2709</v>
      </c>
      <c s="1"/>
      <c s="14" t="s">
        <v>2710</v>
      </c>
      <c s="1"/>
      <c s="1"/>
      <c s="11"/>
      <c s="11"/>
      <c r="O4" t="s">
        <v>23</v>
      </c>
      <c t="s">
        <v>27</v>
      </c>
    </row>
    <row r="5" spans="1:16" ht="12.75" customHeight="1">
      <c r="A5" t="s">
        <v>20</v>
      </c>
      <c s="16" t="s">
        <v>21</v>
      </c>
      <c s="17" t="s">
        <v>2919</v>
      </c>
      <c s="6"/>
      <c s="18" t="s">
        <v>2920</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132</v>
      </c>
      <c s="27"/>
      <c s="29" t="s">
        <v>2922</v>
      </c>
      <c s="27"/>
      <c s="27"/>
      <c s="27"/>
      <c s="30">
        <f>0+Q9</f>
      </c>
      <c r="O9">
        <f>0+R9</f>
      </c>
      <c r="Q9">
        <f>0+I10+I14+I18</f>
      </c>
      <c>
        <f>0+O10+O14+O18</f>
      </c>
    </row>
    <row r="10" spans="1:16" ht="12.75">
      <c r="A10" s="26" t="s">
        <v>50</v>
      </c>
      <c s="31" t="s">
        <v>1155</v>
      </c>
      <c s="31" t="s">
        <v>2923</v>
      </c>
      <c s="26" t="s">
        <v>52</v>
      </c>
      <c s="32" t="s">
        <v>2924</v>
      </c>
      <c s="33" t="s">
        <v>2722</v>
      </c>
      <c s="34">
        <v>87.1926</v>
      </c>
      <c s="35">
        <v>0</v>
      </c>
      <c s="36">
        <f>ROUND(ROUND(H10,2)*ROUND(G10,5),2)</f>
      </c>
      <c r="O10">
        <f>(I10*21)/100</f>
      </c>
      <c t="s">
        <v>27</v>
      </c>
    </row>
    <row r="11" spans="1:5" ht="12.75">
      <c r="A11" s="37" t="s">
        <v>55</v>
      </c>
      <c r="E11" s="38" t="s">
        <v>58</v>
      </c>
    </row>
    <row r="12" spans="1:5" ht="12.75">
      <c r="A12" s="39" t="s">
        <v>57</v>
      </c>
      <c r="E12" s="40" t="s">
        <v>2925</v>
      </c>
    </row>
    <row r="13" spans="1:5" ht="12.75">
      <c r="A13" t="s">
        <v>59</v>
      </c>
      <c r="E13" s="38" t="s">
        <v>58</v>
      </c>
    </row>
    <row r="14" spans="1:16" ht="12.75">
      <c r="A14" s="26" t="s">
        <v>50</v>
      </c>
      <c s="31" t="s">
        <v>1158</v>
      </c>
      <c s="31" t="s">
        <v>2926</v>
      </c>
      <c s="26" t="s">
        <v>52</v>
      </c>
      <c s="32" t="s">
        <v>2927</v>
      </c>
      <c s="33" t="s">
        <v>2722</v>
      </c>
      <c s="34">
        <v>46.00849</v>
      </c>
      <c s="35">
        <v>0</v>
      </c>
      <c s="36">
        <f>ROUND(ROUND(H14,2)*ROUND(G14,5),2)</f>
      </c>
      <c r="O14">
        <f>(I14*21)/100</f>
      </c>
      <c t="s">
        <v>27</v>
      </c>
    </row>
    <row r="15" spans="1:5" ht="12.75">
      <c r="A15" s="37" t="s">
        <v>55</v>
      </c>
      <c r="E15" s="38" t="s">
        <v>58</v>
      </c>
    </row>
    <row r="16" spans="1:5" ht="38.25">
      <c r="A16" s="39" t="s">
        <v>57</v>
      </c>
      <c r="E16" s="40" t="s">
        <v>2928</v>
      </c>
    </row>
    <row r="17" spans="1:5" ht="12.75">
      <c r="A17" t="s">
        <v>59</v>
      </c>
      <c r="E17" s="38" t="s">
        <v>58</v>
      </c>
    </row>
    <row r="18" spans="1:16" ht="12.75">
      <c r="A18" s="26" t="s">
        <v>50</v>
      </c>
      <c s="31" t="s">
        <v>1152</v>
      </c>
      <c s="31" t="s">
        <v>2929</v>
      </c>
      <c s="26" t="s">
        <v>52</v>
      </c>
      <c s="32" t="s">
        <v>2930</v>
      </c>
      <c s="33" t="s">
        <v>2722</v>
      </c>
      <c s="34">
        <v>5.9314</v>
      </c>
      <c s="35">
        <v>0</v>
      </c>
      <c s="36">
        <f>ROUND(ROUND(H18,2)*ROUND(G18,5),2)</f>
      </c>
      <c r="O18">
        <f>(I18*21)/100</f>
      </c>
      <c t="s">
        <v>27</v>
      </c>
    </row>
    <row r="19" spans="1:5" ht="12.75">
      <c r="A19" s="37" t="s">
        <v>55</v>
      </c>
      <c r="E19" s="38" t="s">
        <v>58</v>
      </c>
    </row>
    <row r="20" spans="1:5" ht="12.75">
      <c r="A20" s="39" t="s">
        <v>57</v>
      </c>
      <c r="E20" s="40" t="s">
        <v>2931</v>
      </c>
    </row>
    <row r="21" spans="1:5" ht="12.75">
      <c r="A21" t="s">
        <v>59</v>
      </c>
      <c r="E21" s="38" t="s">
        <v>58</v>
      </c>
    </row>
    <row r="22" spans="1:18" ht="12.75" customHeight="1">
      <c r="A22" s="6" t="s">
        <v>47</v>
      </c>
      <c s="6"/>
      <c s="43" t="s">
        <v>140</v>
      </c>
      <c s="6"/>
      <c s="29" t="s">
        <v>2779</v>
      </c>
      <c s="6"/>
      <c s="6"/>
      <c s="6"/>
      <c s="44">
        <f>0+Q22</f>
      </c>
      <c r="O22">
        <f>0+R22</f>
      </c>
      <c r="Q22">
        <f>0+I23</f>
      </c>
      <c>
        <f>0+O23</f>
      </c>
    </row>
    <row r="23" spans="1:16" ht="12.75">
      <c r="A23" s="26" t="s">
        <v>50</v>
      </c>
      <c s="31" t="s">
        <v>1161</v>
      </c>
      <c s="31" t="s">
        <v>2932</v>
      </c>
      <c s="26" t="s">
        <v>52</v>
      </c>
      <c s="32" t="s">
        <v>2933</v>
      </c>
      <c s="33" t="s">
        <v>2722</v>
      </c>
      <c s="34">
        <v>46.00849</v>
      </c>
      <c s="35">
        <v>0</v>
      </c>
      <c s="36">
        <f>ROUND(ROUND(H23,2)*ROUND(G23,5),2)</f>
      </c>
      <c r="O23">
        <f>(I23*21)/100</f>
      </c>
      <c t="s">
        <v>27</v>
      </c>
    </row>
    <row r="24" spans="1:5" ht="12.75">
      <c r="A24" s="37" t="s">
        <v>55</v>
      </c>
      <c r="E24" s="38" t="s">
        <v>58</v>
      </c>
    </row>
    <row r="25" spans="1:5" ht="38.25">
      <c r="A25" s="39" t="s">
        <v>57</v>
      </c>
      <c r="E25" s="40" t="s">
        <v>2928</v>
      </c>
    </row>
    <row r="26" spans="1:5" ht="12.75">
      <c r="A26" t="s">
        <v>59</v>
      </c>
      <c r="E26" s="38" t="s">
        <v>58</v>
      </c>
    </row>
    <row r="27" spans="1:18" ht="12.75" customHeight="1">
      <c r="A27" s="6" t="s">
        <v>47</v>
      </c>
      <c s="6"/>
      <c s="43" t="s">
        <v>800</v>
      </c>
      <c s="6"/>
      <c s="29" t="s">
        <v>2714</v>
      </c>
      <c s="6"/>
      <c s="6"/>
      <c s="6"/>
      <c s="44">
        <f>0+Q27</f>
      </c>
      <c r="O27">
        <f>0+R27</f>
      </c>
      <c r="Q27">
        <f>0+I28+I32+I36+I40+I44+I48+I52+I56+I60</f>
      </c>
      <c>
        <f>0+O28+O32+O36+O40+O44+O48+O52+O56+O60</f>
      </c>
    </row>
    <row r="28" spans="1:16" ht="12.75">
      <c r="A28" s="26" t="s">
        <v>50</v>
      </c>
      <c s="31" t="s">
        <v>1181</v>
      </c>
      <c s="31" t="s">
        <v>2934</v>
      </c>
      <c s="26" t="s">
        <v>52</v>
      </c>
      <c s="32" t="s">
        <v>2935</v>
      </c>
      <c s="33" t="s">
        <v>82</v>
      </c>
      <c s="34">
        <v>2</v>
      </c>
      <c s="35">
        <v>0</v>
      </c>
      <c s="36">
        <f>ROUND(ROUND(H28,2)*ROUND(G28,5),2)</f>
      </c>
      <c r="O28">
        <f>(I28*21)/100</f>
      </c>
      <c t="s">
        <v>27</v>
      </c>
    </row>
    <row r="29" spans="1:5" ht="12.75">
      <c r="A29" s="37" t="s">
        <v>55</v>
      </c>
      <c r="E29" s="38" t="s">
        <v>58</v>
      </c>
    </row>
    <row r="30" spans="1:5" ht="12.75">
      <c r="A30" s="39" t="s">
        <v>57</v>
      </c>
      <c r="E30" s="40" t="s">
        <v>2936</v>
      </c>
    </row>
    <row r="31" spans="1:5" ht="12.75">
      <c r="A31" t="s">
        <v>59</v>
      </c>
      <c r="E31" s="38" t="s">
        <v>58</v>
      </c>
    </row>
    <row r="32" spans="1:16" ht="12.75">
      <c r="A32" s="26" t="s">
        <v>50</v>
      </c>
      <c s="31" t="s">
        <v>1183</v>
      </c>
      <c s="31" t="s">
        <v>2937</v>
      </c>
      <c s="26" t="s">
        <v>52</v>
      </c>
      <c s="32" t="s">
        <v>2938</v>
      </c>
      <c s="33" t="s">
        <v>82</v>
      </c>
      <c s="34">
        <v>6</v>
      </c>
      <c s="35">
        <v>0</v>
      </c>
      <c s="36">
        <f>ROUND(ROUND(H32,2)*ROUND(G32,5),2)</f>
      </c>
      <c r="O32">
        <f>(I32*21)/100</f>
      </c>
      <c t="s">
        <v>27</v>
      </c>
    </row>
    <row r="33" spans="1:5" ht="12.75">
      <c r="A33" s="37" t="s">
        <v>55</v>
      </c>
      <c r="E33" s="38" t="s">
        <v>58</v>
      </c>
    </row>
    <row r="34" spans="1:5" ht="38.25">
      <c r="A34" s="39" t="s">
        <v>57</v>
      </c>
      <c r="E34" s="40" t="s">
        <v>2939</v>
      </c>
    </row>
    <row r="35" spans="1:5" ht="12.75">
      <c r="A35" t="s">
        <v>59</v>
      </c>
      <c r="E35" s="38" t="s">
        <v>58</v>
      </c>
    </row>
    <row r="36" spans="1:16" ht="12.75">
      <c r="A36" s="26" t="s">
        <v>50</v>
      </c>
      <c s="31" t="s">
        <v>1169</v>
      </c>
      <c s="31" t="s">
        <v>2940</v>
      </c>
      <c s="26" t="s">
        <v>52</v>
      </c>
      <c s="32" t="s">
        <v>2941</v>
      </c>
      <c s="33" t="s">
        <v>54</v>
      </c>
      <c s="34">
        <v>30.481</v>
      </c>
      <c s="35">
        <v>0</v>
      </c>
      <c s="36">
        <f>ROUND(ROUND(H36,2)*ROUND(G36,5),2)</f>
      </c>
      <c r="O36">
        <f>(I36*21)/100</f>
      </c>
      <c t="s">
        <v>27</v>
      </c>
    </row>
    <row r="37" spans="1:5" ht="12.75">
      <c r="A37" s="37" t="s">
        <v>55</v>
      </c>
      <c r="E37" s="38" t="s">
        <v>58</v>
      </c>
    </row>
    <row r="38" spans="1:5" ht="25.5">
      <c r="A38" s="39" t="s">
        <v>57</v>
      </c>
      <c r="E38" s="40" t="s">
        <v>2942</v>
      </c>
    </row>
    <row r="39" spans="1:5" ht="12.75">
      <c r="A39" t="s">
        <v>59</v>
      </c>
      <c r="E39" s="38" t="s">
        <v>58</v>
      </c>
    </row>
    <row r="40" spans="1:16" ht="12.75">
      <c r="A40" s="26" t="s">
        <v>50</v>
      </c>
      <c s="31" t="s">
        <v>1173</v>
      </c>
      <c s="31" t="s">
        <v>2943</v>
      </c>
      <c s="26" t="s">
        <v>52</v>
      </c>
      <c s="32" t="s">
        <v>2944</v>
      </c>
      <c s="33" t="s">
        <v>54</v>
      </c>
      <c s="34">
        <v>36.948</v>
      </c>
      <c s="35">
        <v>0</v>
      </c>
      <c s="36">
        <f>ROUND(ROUND(H40,2)*ROUND(G40,5),2)</f>
      </c>
      <c r="O40">
        <f>(I40*21)/100</f>
      </c>
      <c t="s">
        <v>27</v>
      </c>
    </row>
    <row r="41" spans="1:5" ht="12.75">
      <c r="A41" s="37" t="s">
        <v>55</v>
      </c>
      <c r="E41" s="38" t="s">
        <v>58</v>
      </c>
    </row>
    <row r="42" spans="1:5" ht="12.75">
      <c r="A42" s="39" t="s">
        <v>57</v>
      </c>
      <c r="E42" s="40" t="s">
        <v>2945</v>
      </c>
    </row>
    <row r="43" spans="1:5" ht="12.75">
      <c r="A43" t="s">
        <v>59</v>
      </c>
      <c r="E43" s="38" t="s">
        <v>58</v>
      </c>
    </row>
    <row r="44" spans="1:16" ht="12.75">
      <c r="A44" s="26" t="s">
        <v>50</v>
      </c>
      <c s="31" t="s">
        <v>1171</v>
      </c>
      <c s="31" t="s">
        <v>2946</v>
      </c>
      <c s="26" t="s">
        <v>52</v>
      </c>
      <c s="32" t="s">
        <v>2947</v>
      </c>
      <c s="33" t="s">
        <v>54</v>
      </c>
      <c s="34">
        <v>45</v>
      </c>
      <c s="35">
        <v>0</v>
      </c>
      <c s="36">
        <f>ROUND(ROUND(H44,2)*ROUND(G44,5),2)</f>
      </c>
      <c r="O44">
        <f>(I44*21)/100</f>
      </c>
      <c t="s">
        <v>27</v>
      </c>
    </row>
    <row r="45" spans="1:5" ht="12.75">
      <c r="A45" s="37" t="s">
        <v>55</v>
      </c>
      <c r="E45" s="38" t="s">
        <v>58</v>
      </c>
    </row>
    <row r="46" spans="1:5" ht="12.75">
      <c r="A46" s="39" t="s">
        <v>57</v>
      </c>
      <c r="E46" s="40" t="s">
        <v>2948</v>
      </c>
    </row>
    <row r="47" spans="1:5" ht="12.75">
      <c r="A47" t="s">
        <v>59</v>
      </c>
      <c r="E47" s="38" t="s">
        <v>58</v>
      </c>
    </row>
    <row r="48" spans="1:16" ht="12.75">
      <c r="A48" s="26" t="s">
        <v>50</v>
      </c>
      <c s="31" t="s">
        <v>1175</v>
      </c>
      <c s="31" t="s">
        <v>2949</v>
      </c>
      <c s="26" t="s">
        <v>52</v>
      </c>
      <c s="32" t="s">
        <v>2950</v>
      </c>
      <c s="33" t="s">
        <v>54</v>
      </c>
      <c s="34">
        <v>73.896</v>
      </c>
      <c s="35">
        <v>0</v>
      </c>
      <c s="36">
        <f>ROUND(ROUND(H48,2)*ROUND(G48,5),2)</f>
      </c>
      <c r="O48">
        <f>(I48*21)/100</f>
      </c>
      <c t="s">
        <v>27</v>
      </c>
    </row>
    <row r="49" spans="1:5" ht="12.75">
      <c r="A49" s="37" t="s">
        <v>55</v>
      </c>
      <c r="E49" s="38" t="s">
        <v>58</v>
      </c>
    </row>
    <row r="50" spans="1:5" ht="12.75">
      <c r="A50" s="39" t="s">
        <v>57</v>
      </c>
      <c r="E50" s="40" t="s">
        <v>2951</v>
      </c>
    </row>
    <row r="51" spans="1:5" ht="12.75">
      <c r="A51" t="s">
        <v>59</v>
      </c>
      <c r="E51" s="38" t="s">
        <v>58</v>
      </c>
    </row>
    <row r="52" spans="1:16" ht="12.75">
      <c r="A52" s="26" t="s">
        <v>50</v>
      </c>
      <c s="31" t="s">
        <v>1186</v>
      </c>
      <c s="31" t="s">
        <v>2952</v>
      </c>
      <c s="26" t="s">
        <v>52</v>
      </c>
      <c s="32" t="s">
        <v>2953</v>
      </c>
      <c s="33" t="s">
        <v>54</v>
      </c>
      <c s="34">
        <v>1760.4638</v>
      </c>
      <c s="35">
        <v>0</v>
      </c>
      <c s="36">
        <f>ROUND(ROUND(H52,2)*ROUND(G52,5),2)</f>
      </c>
      <c r="O52">
        <f>(I52*21)/100</f>
      </c>
      <c t="s">
        <v>27</v>
      </c>
    </row>
    <row r="53" spans="1:5" ht="12.75">
      <c r="A53" s="37" t="s">
        <v>55</v>
      </c>
      <c r="E53" s="38" t="s">
        <v>58</v>
      </c>
    </row>
    <row r="54" spans="1:5" ht="12.75">
      <c r="A54" s="39" t="s">
        <v>57</v>
      </c>
      <c r="E54" s="40" t="s">
        <v>2954</v>
      </c>
    </row>
    <row r="55" spans="1:5" ht="25.5">
      <c r="A55" t="s">
        <v>59</v>
      </c>
      <c r="E55" s="38" t="s">
        <v>2955</v>
      </c>
    </row>
    <row r="56" spans="1:16" ht="12.75">
      <c r="A56" s="26" t="s">
        <v>50</v>
      </c>
      <c s="31" t="s">
        <v>1177</v>
      </c>
      <c s="31" t="s">
        <v>2956</v>
      </c>
      <c s="26" t="s">
        <v>52</v>
      </c>
      <c s="32" t="s">
        <v>2957</v>
      </c>
      <c s="33" t="s">
        <v>54</v>
      </c>
      <c s="34">
        <v>1471.8</v>
      </c>
      <c s="35">
        <v>0</v>
      </c>
      <c s="36">
        <f>ROUND(ROUND(H56,2)*ROUND(G56,5),2)</f>
      </c>
      <c r="O56">
        <f>(I56*21)/100</f>
      </c>
      <c t="s">
        <v>27</v>
      </c>
    </row>
    <row r="57" spans="1:5" ht="12.75">
      <c r="A57" s="37" t="s">
        <v>55</v>
      </c>
      <c r="E57" s="38" t="s">
        <v>58</v>
      </c>
    </row>
    <row r="58" spans="1:5" ht="51">
      <c r="A58" s="39" t="s">
        <v>57</v>
      </c>
      <c r="E58" s="40" t="s">
        <v>2958</v>
      </c>
    </row>
    <row r="59" spans="1:5" ht="12.75">
      <c r="A59" t="s">
        <v>59</v>
      </c>
      <c r="E59" s="38" t="s">
        <v>58</v>
      </c>
    </row>
    <row r="60" spans="1:16" ht="12.75">
      <c r="A60" s="26" t="s">
        <v>50</v>
      </c>
      <c s="31" t="s">
        <v>1179</v>
      </c>
      <c s="31" t="s">
        <v>2959</v>
      </c>
      <c s="26" t="s">
        <v>52</v>
      </c>
      <c s="32" t="s">
        <v>2960</v>
      </c>
      <c s="33" t="s">
        <v>54</v>
      </c>
      <c s="34">
        <v>72.24</v>
      </c>
      <c s="35">
        <v>0</v>
      </c>
      <c s="36">
        <f>ROUND(ROUND(H60,2)*ROUND(G60,5),2)</f>
      </c>
      <c r="O60">
        <f>(I60*21)/100</f>
      </c>
      <c t="s">
        <v>27</v>
      </c>
    </row>
    <row r="61" spans="1:5" ht="12.75">
      <c r="A61" s="37" t="s">
        <v>55</v>
      </c>
      <c r="E61" s="38" t="s">
        <v>58</v>
      </c>
    </row>
    <row r="62" spans="1:5" ht="12.75">
      <c r="A62" s="39" t="s">
        <v>57</v>
      </c>
      <c r="E62" s="40" t="s">
        <v>2961</v>
      </c>
    </row>
    <row r="63" spans="1:5" ht="12.75">
      <c r="A63" t="s">
        <v>59</v>
      </c>
      <c r="E63" s="38" t="s">
        <v>58</v>
      </c>
    </row>
    <row r="64" spans="1:18" ht="12.75" customHeight="1">
      <c r="A64" s="6" t="s">
        <v>47</v>
      </c>
      <c s="6"/>
      <c s="43" t="s">
        <v>812</v>
      </c>
      <c s="6"/>
      <c s="29" t="s">
        <v>2962</v>
      </c>
      <c s="6"/>
      <c s="6"/>
      <c s="6"/>
      <c s="44">
        <f>0+Q64</f>
      </c>
      <c r="O64">
        <f>0+R64</f>
      </c>
      <c r="Q64">
        <f>0+I65</f>
      </c>
      <c>
        <f>0+O65</f>
      </c>
    </row>
    <row r="65" spans="1:16" ht="25.5">
      <c r="A65" s="26" t="s">
        <v>50</v>
      </c>
      <c s="31" t="s">
        <v>1164</v>
      </c>
      <c s="31" t="s">
        <v>2963</v>
      </c>
      <c s="26" t="s">
        <v>52</v>
      </c>
      <c s="32" t="s">
        <v>2964</v>
      </c>
      <c s="33" t="s">
        <v>54</v>
      </c>
      <c s="34">
        <v>36.12</v>
      </c>
      <c s="35">
        <v>0</v>
      </c>
      <c s="36">
        <f>ROUND(ROUND(H65,2)*ROUND(G65,5),2)</f>
      </c>
      <c r="O65">
        <f>(I65*21)/100</f>
      </c>
      <c t="s">
        <v>27</v>
      </c>
    </row>
    <row r="66" spans="1:5" ht="12.75">
      <c r="A66" s="37" t="s">
        <v>55</v>
      </c>
      <c r="E66" s="38" t="s">
        <v>58</v>
      </c>
    </row>
    <row r="67" spans="1:5" ht="12.75">
      <c r="A67" s="39" t="s">
        <v>57</v>
      </c>
      <c r="E67" s="40" t="s">
        <v>2965</v>
      </c>
    </row>
    <row r="68" spans="1:5" ht="12.75">
      <c r="A68" t="s">
        <v>59</v>
      </c>
      <c r="E68" s="38" t="s">
        <v>58</v>
      </c>
    </row>
    <row r="69" spans="1:18" ht="12.75" customHeight="1">
      <c r="A69" s="6" t="s">
        <v>47</v>
      </c>
      <c s="6"/>
      <c s="43" t="s">
        <v>2388</v>
      </c>
      <c s="6"/>
      <c s="29" t="s">
        <v>2966</v>
      </c>
      <c s="6"/>
      <c s="6"/>
      <c s="6"/>
      <c s="44">
        <f>0+Q69</f>
      </c>
      <c r="O69">
        <f>0+R69</f>
      </c>
      <c r="Q69">
        <f>0+I70</f>
      </c>
      <c>
        <f>0+O70</f>
      </c>
    </row>
    <row r="70" spans="1:16" ht="12.75">
      <c r="A70" s="26" t="s">
        <v>50</v>
      </c>
      <c s="31" t="s">
        <v>1167</v>
      </c>
      <c s="31" t="s">
        <v>2967</v>
      </c>
      <c s="26" t="s">
        <v>52</v>
      </c>
      <c s="32" t="s">
        <v>2968</v>
      </c>
      <c s="33" t="s">
        <v>54</v>
      </c>
      <c s="34">
        <v>70.56</v>
      </c>
      <c s="35">
        <v>0</v>
      </c>
      <c s="36">
        <f>ROUND(ROUND(H70,2)*ROUND(G70,5),2)</f>
      </c>
      <c r="O70">
        <f>(I70*21)/100</f>
      </c>
      <c t="s">
        <v>27</v>
      </c>
    </row>
    <row r="71" spans="1:5" ht="12.75">
      <c r="A71" s="37" t="s">
        <v>55</v>
      </c>
      <c r="E71" s="38" t="s">
        <v>58</v>
      </c>
    </row>
    <row r="72" spans="1:5" ht="12.75">
      <c r="A72" s="39" t="s">
        <v>57</v>
      </c>
      <c r="E72" s="40" t="s">
        <v>2969</v>
      </c>
    </row>
    <row r="73" spans="1:5" ht="12.75">
      <c r="A73" t="s">
        <v>59</v>
      </c>
      <c r="E73" s="38" t="s">
        <v>58</v>
      </c>
    </row>
    <row r="74" spans="1:18" ht="12.75" customHeight="1">
      <c r="A74" s="6" t="s">
        <v>47</v>
      </c>
      <c s="6"/>
      <c s="43" t="s">
        <v>1183</v>
      </c>
      <c s="6"/>
      <c s="29" t="s">
        <v>2970</v>
      </c>
      <c s="6"/>
      <c s="6"/>
      <c s="6"/>
      <c s="44">
        <f>0+Q74</f>
      </c>
      <c r="O74">
        <f>0+R74</f>
      </c>
      <c r="Q74">
        <f>0+I75+I79</f>
      </c>
      <c>
        <f>0+O75+O79</f>
      </c>
    </row>
    <row r="75" spans="1:16" ht="12.75">
      <c r="A75" s="26" t="s">
        <v>50</v>
      </c>
      <c s="31" t="s">
        <v>1189</v>
      </c>
      <c s="31" t="s">
        <v>2956</v>
      </c>
      <c s="26" t="s">
        <v>52</v>
      </c>
      <c s="32" t="s">
        <v>2957</v>
      </c>
      <c s="33" t="s">
        <v>54</v>
      </c>
      <c s="34">
        <v>709.7</v>
      </c>
      <c s="35">
        <v>0</v>
      </c>
      <c s="36">
        <f>ROUND(ROUND(H75,2)*ROUND(G75,5),2)</f>
      </c>
      <c r="O75">
        <f>(I75*21)/100</f>
      </c>
      <c t="s">
        <v>27</v>
      </c>
    </row>
    <row r="76" spans="1:5" ht="12.75">
      <c r="A76" s="37" t="s">
        <v>55</v>
      </c>
      <c r="E76" s="38" t="s">
        <v>58</v>
      </c>
    </row>
    <row r="77" spans="1:5" ht="12.75">
      <c r="A77" s="39" t="s">
        <v>57</v>
      </c>
      <c r="E77" s="40" t="s">
        <v>2971</v>
      </c>
    </row>
    <row r="78" spans="1:5" ht="12.75">
      <c r="A78" t="s">
        <v>59</v>
      </c>
      <c r="E78" s="38" t="s">
        <v>58</v>
      </c>
    </row>
    <row r="79" spans="1:16" ht="12.75">
      <c r="A79" s="26" t="s">
        <v>50</v>
      </c>
      <c s="31" t="s">
        <v>1192</v>
      </c>
      <c s="31" t="s">
        <v>2972</v>
      </c>
      <c s="26" t="s">
        <v>52</v>
      </c>
      <c s="32" t="s">
        <v>2973</v>
      </c>
      <c s="33" t="s">
        <v>135</v>
      </c>
      <c s="34">
        <v>0</v>
      </c>
      <c s="35">
        <v>0</v>
      </c>
      <c s="36">
        <f>ROUND(ROUND(H79,2)*ROUND(G79,5),2)</f>
      </c>
      <c r="O79">
        <f>(I79*21)/100</f>
      </c>
      <c t="s">
        <v>27</v>
      </c>
    </row>
    <row r="80" spans="1:5" ht="12.75">
      <c r="A80" s="37" t="s">
        <v>55</v>
      </c>
      <c r="E80" s="38" t="s">
        <v>58</v>
      </c>
    </row>
    <row r="81" spans="1:5" ht="12.75">
      <c r="A81" s="39" t="s">
        <v>57</v>
      </c>
      <c r="E81" s="40" t="s">
        <v>58</v>
      </c>
    </row>
    <row r="82" spans="1:5" ht="12.75">
      <c r="A82" t="s">
        <v>59</v>
      </c>
      <c r="E82" s="38" t="s">
        <v>58</v>
      </c>
    </row>
    <row r="83" spans="1:18" ht="12.75" customHeight="1">
      <c r="A83" s="6" t="s">
        <v>47</v>
      </c>
      <c s="6"/>
      <c s="43" t="s">
        <v>1201</v>
      </c>
      <c s="6"/>
      <c s="29" t="s">
        <v>2719</v>
      </c>
      <c s="6"/>
      <c s="6"/>
      <c s="6"/>
      <c s="44">
        <f>0+Q83</f>
      </c>
      <c r="O83">
        <f>0+R83</f>
      </c>
      <c r="Q83">
        <f>0+I84+I88+I92+I96+I100+I104+I108+I112+I116+I120+I124+I128+I132+I136+I140</f>
      </c>
      <c>
        <f>0+O84+O88+O92+O96+O100+O104+O108+O112+O116+O120+O124+O128+O132+O136+O140</f>
      </c>
    </row>
    <row r="84" spans="1:16" ht="12.75">
      <c r="A84" s="26" t="s">
        <v>50</v>
      </c>
      <c s="31" t="s">
        <v>1195</v>
      </c>
      <c s="31" t="s">
        <v>2974</v>
      </c>
      <c s="26" t="s">
        <v>52</v>
      </c>
      <c s="32" t="s">
        <v>2975</v>
      </c>
      <c s="33" t="s">
        <v>54</v>
      </c>
      <c s="34">
        <v>44.1</v>
      </c>
      <c s="35">
        <v>0</v>
      </c>
      <c s="36">
        <f>ROUND(ROUND(H84,2)*ROUND(G84,5),2)</f>
      </c>
      <c r="O84">
        <f>(I84*21)/100</f>
      </c>
      <c t="s">
        <v>27</v>
      </c>
    </row>
    <row r="85" spans="1:5" ht="12.75">
      <c r="A85" s="37" t="s">
        <v>55</v>
      </c>
      <c r="E85" s="38" t="s">
        <v>58</v>
      </c>
    </row>
    <row r="86" spans="1:5" ht="25.5">
      <c r="A86" s="39" t="s">
        <v>57</v>
      </c>
      <c r="E86" s="40" t="s">
        <v>2976</v>
      </c>
    </row>
    <row r="87" spans="1:5" ht="12.75">
      <c r="A87" t="s">
        <v>59</v>
      </c>
      <c r="E87" s="38" t="s">
        <v>58</v>
      </c>
    </row>
    <row r="88" spans="1:16" ht="12.75">
      <c r="A88" s="26" t="s">
        <v>50</v>
      </c>
      <c s="31" t="s">
        <v>1198</v>
      </c>
      <c s="31" t="s">
        <v>2977</v>
      </c>
      <c s="26" t="s">
        <v>52</v>
      </c>
      <c s="32" t="s">
        <v>2978</v>
      </c>
      <c s="33" t="s">
        <v>54</v>
      </c>
      <c s="34">
        <v>211.51527</v>
      </c>
      <c s="35">
        <v>0</v>
      </c>
      <c s="36">
        <f>ROUND(ROUND(H88,2)*ROUND(G88,5),2)</f>
      </c>
      <c r="O88">
        <f>(I88*21)/100</f>
      </c>
      <c t="s">
        <v>27</v>
      </c>
    </row>
    <row r="89" spans="1:5" ht="12.75">
      <c r="A89" s="37" t="s">
        <v>55</v>
      </c>
      <c r="E89" s="38" t="s">
        <v>58</v>
      </c>
    </row>
    <row r="90" spans="1:5" ht="140.25">
      <c r="A90" s="39" t="s">
        <v>57</v>
      </c>
      <c r="E90" s="40" t="s">
        <v>2979</v>
      </c>
    </row>
    <row r="91" spans="1:5" ht="12.75">
      <c r="A91" t="s">
        <v>59</v>
      </c>
      <c r="E91" s="38" t="s">
        <v>58</v>
      </c>
    </row>
    <row r="92" spans="1:16" ht="12.75">
      <c r="A92" s="26" t="s">
        <v>50</v>
      </c>
      <c s="31" t="s">
        <v>1220</v>
      </c>
      <c s="31" t="s">
        <v>2720</v>
      </c>
      <c s="26" t="s">
        <v>52</v>
      </c>
      <c s="32" t="s">
        <v>2721</v>
      </c>
      <c s="33" t="s">
        <v>2722</v>
      </c>
      <c s="34">
        <v>19.67775</v>
      </c>
      <c s="35">
        <v>0</v>
      </c>
      <c s="36">
        <f>ROUND(ROUND(H92,2)*ROUND(G92,5),2)</f>
      </c>
      <c r="O92">
        <f>(I92*21)/100</f>
      </c>
      <c t="s">
        <v>27</v>
      </c>
    </row>
    <row r="93" spans="1:5" ht="12.75">
      <c r="A93" s="37" t="s">
        <v>55</v>
      </c>
      <c r="E93" s="38" t="s">
        <v>58</v>
      </c>
    </row>
    <row r="94" spans="1:5" ht="63.75">
      <c r="A94" s="39" t="s">
        <v>57</v>
      </c>
      <c r="E94" s="40" t="s">
        <v>2980</v>
      </c>
    </row>
    <row r="95" spans="1:5" ht="25.5">
      <c r="A95" t="s">
        <v>59</v>
      </c>
      <c r="E95" s="38" t="s">
        <v>2724</v>
      </c>
    </row>
    <row r="96" spans="1:16" ht="12.75">
      <c r="A96" s="26" t="s">
        <v>50</v>
      </c>
      <c s="31" t="s">
        <v>1201</v>
      </c>
      <c s="31" t="s">
        <v>2981</v>
      </c>
      <c s="26" t="s">
        <v>52</v>
      </c>
      <c s="32" t="s">
        <v>2982</v>
      </c>
      <c s="33" t="s">
        <v>2722</v>
      </c>
      <c s="34">
        <v>2.115</v>
      </c>
      <c s="35">
        <v>0</v>
      </c>
      <c s="36">
        <f>ROUND(ROUND(H96,2)*ROUND(G96,5),2)</f>
      </c>
      <c r="O96">
        <f>(I96*21)/100</f>
      </c>
      <c t="s">
        <v>27</v>
      </c>
    </row>
    <row r="97" spans="1:5" ht="12.75">
      <c r="A97" s="37" t="s">
        <v>55</v>
      </c>
      <c r="E97" s="38" t="s">
        <v>58</v>
      </c>
    </row>
    <row r="98" spans="1:5" ht="25.5">
      <c r="A98" s="39" t="s">
        <v>57</v>
      </c>
      <c r="E98" s="40" t="s">
        <v>2983</v>
      </c>
    </row>
    <row r="99" spans="1:5" ht="25.5">
      <c r="A99" t="s">
        <v>59</v>
      </c>
      <c r="E99" s="38" t="s">
        <v>2724</v>
      </c>
    </row>
    <row r="100" spans="1:16" ht="12.75">
      <c r="A100" s="26" t="s">
        <v>50</v>
      </c>
      <c s="31" t="s">
        <v>1212</v>
      </c>
      <c s="31" t="s">
        <v>2984</v>
      </c>
      <c s="26" t="s">
        <v>52</v>
      </c>
      <c s="32" t="s">
        <v>2985</v>
      </c>
      <c s="33" t="s">
        <v>54</v>
      </c>
      <c s="34">
        <v>6.31</v>
      </c>
      <c s="35">
        <v>0</v>
      </c>
      <c s="36">
        <f>ROUND(ROUND(H100,2)*ROUND(G100,5),2)</f>
      </c>
      <c r="O100">
        <f>(I100*21)/100</f>
      </c>
      <c t="s">
        <v>27</v>
      </c>
    </row>
    <row r="101" spans="1:5" ht="12.75">
      <c r="A101" s="37" t="s">
        <v>55</v>
      </c>
      <c r="E101" s="38" t="s">
        <v>58</v>
      </c>
    </row>
    <row r="102" spans="1:5" ht="12.75">
      <c r="A102" s="39" t="s">
        <v>57</v>
      </c>
      <c r="E102" s="40" t="s">
        <v>2986</v>
      </c>
    </row>
    <row r="103" spans="1:5" ht="38.25">
      <c r="A103" t="s">
        <v>59</v>
      </c>
      <c r="E103" s="38" t="s">
        <v>2987</v>
      </c>
    </row>
    <row r="104" spans="1:16" ht="12.75">
      <c r="A104" s="26" t="s">
        <v>50</v>
      </c>
      <c s="31" t="s">
        <v>1222</v>
      </c>
      <c s="31" t="s">
        <v>2988</v>
      </c>
      <c s="26" t="s">
        <v>52</v>
      </c>
      <c s="32" t="s">
        <v>2989</v>
      </c>
      <c s="33" t="s">
        <v>2722</v>
      </c>
      <c s="34">
        <v>70.7242</v>
      </c>
      <c s="35">
        <v>0</v>
      </c>
      <c s="36">
        <f>ROUND(ROUND(H104,2)*ROUND(G104,5),2)</f>
      </c>
      <c r="O104">
        <f>(I104*21)/100</f>
      </c>
      <c t="s">
        <v>27</v>
      </c>
    </row>
    <row r="105" spans="1:5" ht="12.75">
      <c r="A105" s="37" t="s">
        <v>55</v>
      </c>
      <c r="E105" s="38" t="s">
        <v>58</v>
      </c>
    </row>
    <row r="106" spans="1:5" ht="127.5">
      <c r="A106" s="39" t="s">
        <v>57</v>
      </c>
      <c r="E106" s="40" t="s">
        <v>2990</v>
      </c>
    </row>
    <row r="107" spans="1:5" ht="63.75">
      <c r="A107" t="s">
        <v>59</v>
      </c>
      <c r="E107" s="38" t="s">
        <v>2991</v>
      </c>
    </row>
    <row r="108" spans="1:16" ht="12.75">
      <c r="A108" s="26" t="s">
        <v>50</v>
      </c>
      <c s="31" t="s">
        <v>1214</v>
      </c>
      <c s="31" t="s">
        <v>2992</v>
      </c>
      <c s="26" t="s">
        <v>52</v>
      </c>
      <c s="32" t="s">
        <v>2993</v>
      </c>
      <c s="33" t="s">
        <v>2722</v>
      </c>
      <c s="34">
        <v>1.262</v>
      </c>
      <c s="35">
        <v>0</v>
      </c>
      <c s="36">
        <f>ROUND(ROUND(H108,2)*ROUND(G108,5),2)</f>
      </c>
      <c r="O108">
        <f>(I108*21)/100</f>
      </c>
      <c t="s">
        <v>27</v>
      </c>
    </row>
    <row r="109" spans="1:5" ht="12.75">
      <c r="A109" s="37" t="s">
        <v>55</v>
      </c>
      <c r="E109" s="38" t="s">
        <v>58</v>
      </c>
    </row>
    <row r="110" spans="1:5" ht="12.75">
      <c r="A110" s="39" t="s">
        <v>57</v>
      </c>
      <c r="E110" s="40" t="s">
        <v>2994</v>
      </c>
    </row>
    <row r="111" spans="1:5" ht="63.75">
      <c r="A111" t="s">
        <v>59</v>
      </c>
      <c r="E111" s="38" t="s">
        <v>2991</v>
      </c>
    </row>
    <row r="112" spans="1:16" ht="12.75">
      <c r="A112" s="26" t="s">
        <v>50</v>
      </c>
      <c s="31" t="s">
        <v>1218</v>
      </c>
      <c s="31" t="s">
        <v>2995</v>
      </c>
      <c s="26" t="s">
        <v>52</v>
      </c>
      <c s="32" t="s">
        <v>2996</v>
      </c>
      <c s="33" t="s">
        <v>2722</v>
      </c>
      <c s="34">
        <v>12.08788</v>
      </c>
      <c s="35">
        <v>0</v>
      </c>
      <c s="36">
        <f>ROUND(ROUND(H112,2)*ROUND(G112,5),2)</f>
      </c>
      <c r="O112">
        <f>(I112*21)/100</f>
      </c>
      <c t="s">
        <v>27</v>
      </c>
    </row>
    <row r="113" spans="1:5" ht="12.75">
      <c r="A113" s="37" t="s">
        <v>55</v>
      </c>
      <c r="E113" s="38" t="s">
        <v>2997</v>
      </c>
    </row>
    <row r="114" spans="1:5" ht="25.5">
      <c r="A114" s="39" t="s">
        <v>57</v>
      </c>
      <c r="E114" s="40" t="s">
        <v>2998</v>
      </c>
    </row>
    <row r="115" spans="1:5" ht="63.75">
      <c r="A115" t="s">
        <v>59</v>
      </c>
      <c r="E115" s="38" t="s">
        <v>2991</v>
      </c>
    </row>
    <row r="116" spans="1:16" ht="12.75">
      <c r="A116" s="26" t="s">
        <v>50</v>
      </c>
      <c s="31" t="s">
        <v>1204</v>
      </c>
      <c s="31" t="s">
        <v>2999</v>
      </c>
      <c s="26" t="s">
        <v>52</v>
      </c>
      <c s="32" t="s">
        <v>3000</v>
      </c>
      <c s="33" t="s">
        <v>54</v>
      </c>
      <c s="34">
        <v>906.42</v>
      </c>
      <c s="35">
        <v>0</v>
      </c>
      <c s="36">
        <f>ROUND(ROUND(H116,2)*ROUND(G116,5),2)</f>
      </c>
      <c r="O116">
        <f>(I116*21)/100</f>
      </c>
      <c t="s">
        <v>27</v>
      </c>
    </row>
    <row r="117" spans="1:5" ht="12.75">
      <c r="A117" s="37" t="s">
        <v>55</v>
      </c>
      <c r="E117" s="38" t="s">
        <v>3001</v>
      </c>
    </row>
    <row r="118" spans="1:5" ht="140.25">
      <c r="A118" s="39" t="s">
        <v>57</v>
      </c>
      <c r="E118" s="40" t="s">
        <v>3002</v>
      </c>
    </row>
    <row r="119" spans="1:5" ht="38.25">
      <c r="A119" t="s">
        <v>59</v>
      </c>
      <c r="E119" s="38" t="s">
        <v>3003</v>
      </c>
    </row>
    <row r="120" spans="1:16" ht="12.75">
      <c r="A120" s="26" t="s">
        <v>50</v>
      </c>
      <c s="31" t="s">
        <v>1226</v>
      </c>
      <c s="31" t="s">
        <v>3004</v>
      </c>
      <c s="26" t="s">
        <v>52</v>
      </c>
      <c s="32" t="s">
        <v>3005</v>
      </c>
      <c s="33" t="s">
        <v>2722</v>
      </c>
      <c s="34">
        <v>56.2922</v>
      </c>
      <c s="35">
        <v>0</v>
      </c>
      <c s="36">
        <f>ROUND(ROUND(H120,2)*ROUND(G120,5),2)</f>
      </c>
      <c r="O120">
        <f>(I120*21)/100</f>
      </c>
      <c t="s">
        <v>27</v>
      </c>
    </row>
    <row r="121" spans="1:5" ht="12.75">
      <c r="A121" s="37" t="s">
        <v>55</v>
      </c>
      <c r="E121" s="38" t="s">
        <v>58</v>
      </c>
    </row>
    <row r="122" spans="1:5" ht="140.25">
      <c r="A122" s="39" t="s">
        <v>57</v>
      </c>
      <c r="E122" s="40" t="s">
        <v>3006</v>
      </c>
    </row>
    <row r="123" spans="1:5" ht="25.5">
      <c r="A123" t="s">
        <v>59</v>
      </c>
      <c r="E123" s="38" t="s">
        <v>2724</v>
      </c>
    </row>
    <row r="124" spans="1:16" ht="12.75">
      <c r="A124" s="26" t="s">
        <v>50</v>
      </c>
      <c s="31" t="s">
        <v>1229</v>
      </c>
      <c s="31" t="s">
        <v>2847</v>
      </c>
      <c s="26" t="s">
        <v>52</v>
      </c>
      <c s="32" t="s">
        <v>3007</v>
      </c>
      <c s="33" t="s">
        <v>2722</v>
      </c>
      <c s="34">
        <v>37.1816</v>
      </c>
      <c s="35">
        <v>0</v>
      </c>
      <c s="36">
        <f>ROUND(ROUND(H124,2)*ROUND(G124,5),2)</f>
      </c>
      <c r="O124">
        <f>(I124*21)/100</f>
      </c>
      <c t="s">
        <v>27</v>
      </c>
    </row>
    <row r="125" spans="1:5" ht="12.75">
      <c r="A125" s="37" t="s">
        <v>55</v>
      </c>
      <c r="E125" s="38" t="s">
        <v>58</v>
      </c>
    </row>
    <row r="126" spans="1:5" ht="38.25">
      <c r="A126" s="39" t="s">
        <v>57</v>
      </c>
      <c r="E126" s="40" t="s">
        <v>3008</v>
      </c>
    </row>
    <row r="127" spans="1:5" ht="25.5">
      <c r="A127" t="s">
        <v>59</v>
      </c>
      <c r="E127" s="38" t="s">
        <v>2724</v>
      </c>
    </row>
    <row r="128" spans="1:16" ht="12.75">
      <c r="A128" s="26" t="s">
        <v>50</v>
      </c>
      <c s="31" t="s">
        <v>1216</v>
      </c>
      <c s="31" t="s">
        <v>3009</v>
      </c>
      <c s="26" t="s">
        <v>52</v>
      </c>
      <c s="32" t="s">
        <v>3010</v>
      </c>
      <c s="33" t="s">
        <v>54</v>
      </c>
      <c s="34">
        <v>14.0955</v>
      </c>
      <c s="35">
        <v>0</v>
      </c>
      <c s="36">
        <f>ROUND(ROUND(H128,2)*ROUND(G128,5),2)</f>
      </c>
      <c r="O128">
        <f>(I128*21)/100</f>
      </c>
      <c t="s">
        <v>27</v>
      </c>
    </row>
    <row r="129" spans="1:5" ht="12.75">
      <c r="A129" s="37" t="s">
        <v>55</v>
      </c>
      <c r="E129" s="38" t="s">
        <v>58</v>
      </c>
    </row>
    <row r="130" spans="1:5" ht="25.5">
      <c r="A130" s="39" t="s">
        <v>57</v>
      </c>
      <c r="E130" s="40" t="s">
        <v>3011</v>
      </c>
    </row>
    <row r="131" spans="1:5" ht="25.5">
      <c r="A131" t="s">
        <v>59</v>
      </c>
      <c r="E131" s="38" t="s">
        <v>2724</v>
      </c>
    </row>
    <row r="132" spans="1:16" ht="12.75">
      <c r="A132" s="26" t="s">
        <v>50</v>
      </c>
      <c s="31" t="s">
        <v>1210</v>
      </c>
      <c s="31" t="s">
        <v>3012</v>
      </c>
      <c s="26" t="s">
        <v>52</v>
      </c>
      <c s="32" t="s">
        <v>3013</v>
      </c>
      <c s="33" t="s">
        <v>54</v>
      </c>
      <c s="34">
        <v>4.2345</v>
      </c>
      <c s="35">
        <v>0</v>
      </c>
      <c s="36">
        <f>ROUND(ROUND(H132,2)*ROUND(G132,5),2)</f>
      </c>
      <c r="O132">
        <f>(I132*21)/100</f>
      </c>
      <c t="s">
        <v>27</v>
      </c>
    </row>
    <row r="133" spans="1:5" ht="12.75">
      <c r="A133" s="37" t="s">
        <v>55</v>
      </c>
      <c r="E133" s="38" t="s">
        <v>58</v>
      </c>
    </row>
    <row r="134" spans="1:5" ht="25.5">
      <c r="A134" s="39" t="s">
        <v>57</v>
      </c>
      <c r="E134" s="40" t="s">
        <v>3014</v>
      </c>
    </row>
    <row r="135" spans="1:5" ht="25.5">
      <c r="A135" t="s">
        <v>59</v>
      </c>
      <c r="E135" s="38" t="s">
        <v>2724</v>
      </c>
    </row>
    <row r="136" spans="1:16" ht="12.75">
      <c r="A136" s="26" t="s">
        <v>50</v>
      </c>
      <c s="31" t="s">
        <v>1206</v>
      </c>
      <c s="31" t="s">
        <v>3015</v>
      </c>
      <c s="26" t="s">
        <v>52</v>
      </c>
      <c s="32" t="s">
        <v>3016</v>
      </c>
      <c s="33" t="s">
        <v>82</v>
      </c>
      <c s="34">
        <v>15</v>
      </c>
      <c s="35">
        <v>0</v>
      </c>
      <c s="36">
        <f>ROUND(ROUND(H136,2)*ROUND(G136,5),2)</f>
      </c>
      <c r="O136">
        <f>(I136*21)/100</f>
      </c>
      <c t="s">
        <v>27</v>
      </c>
    </row>
    <row r="137" spans="1:5" ht="12.75">
      <c r="A137" s="37" t="s">
        <v>55</v>
      </c>
      <c r="E137" s="38" t="s">
        <v>58</v>
      </c>
    </row>
    <row r="138" spans="1:5" ht="25.5">
      <c r="A138" s="39" t="s">
        <v>57</v>
      </c>
      <c r="E138" s="40" t="s">
        <v>3017</v>
      </c>
    </row>
    <row r="139" spans="1:5" ht="12.75">
      <c r="A139" t="s">
        <v>59</v>
      </c>
      <c r="E139" s="38" t="s">
        <v>58</v>
      </c>
    </row>
    <row r="140" spans="1:16" ht="12.75">
      <c r="A140" s="26" t="s">
        <v>50</v>
      </c>
      <c s="31" t="s">
        <v>1208</v>
      </c>
      <c s="31" t="s">
        <v>3018</v>
      </c>
      <c s="26" t="s">
        <v>52</v>
      </c>
      <c s="32" t="s">
        <v>3019</v>
      </c>
      <c s="33" t="s">
        <v>54</v>
      </c>
      <c s="34">
        <v>23.3935</v>
      </c>
      <c s="35">
        <v>0</v>
      </c>
      <c s="36">
        <f>ROUND(ROUND(H140,2)*ROUND(G140,5),2)</f>
      </c>
      <c r="O140">
        <f>(I140*21)/100</f>
      </c>
      <c t="s">
        <v>27</v>
      </c>
    </row>
    <row r="141" spans="1:5" ht="12.75">
      <c r="A141" s="37" t="s">
        <v>55</v>
      </c>
      <c r="E141" s="38" t="s">
        <v>58</v>
      </c>
    </row>
    <row r="142" spans="1:5" ht="25.5">
      <c r="A142" s="39" t="s">
        <v>57</v>
      </c>
      <c r="E142" s="40" t="s">
        <v>3020</v>
      </c>
    </row>
    <row r="143" spans="1:5" ht="12.75">
      <c r="A143" t="s">
        <v>59</v>
      </c>
      <c r="E143" s="38" t="s">
        <v>58</v>
      </c>
    </row>
    <row r="144" spans="1:18" ht="12.75" customHeight="1">
      <c r="A144" s="6" t="s">
        <v>47</v>
      </c>
      <c s="6"/>
      <c s="43" t="s">
        <v>1204</v>
      </c>
      <c s="6"/>
      <c s="29" t="s">
        <v>2728</v>
      </c>
      <c s="6"/>
      <c s="6"/>
      <c s="6"/>
      <c s="44">
        <f>0+Q144</f>
      </c>
      <c r="O144">
        <f>0+R144</f>
      </c>
      <c r="Q144">
        <f>0+I145+I149+I153+I157+I161+I165+I169+I173+I177+I181</f>
      </c>
      <c>
        <f>0+O145+O149+O153+O157+O161+O165+O169+O173+O177+O181</f>
      </c>
    </row>
    <row r="145" spans="1:16" ht="12.75">
      <c r="A145" s="26" t="s">
        <v>50</v>
      </c>
      <c s="31" t="s">
        <v>1122</v>
      </c>
      <c s="31" t="s">
        <v>3021</v>
      </c>
      <c s="26" t="s">
        <v>52</v>
      </c>
      <c s="32" t="s">
        <v>3022</v>
      </c>
      <c s="33" t="s">
        <v>2722</v>
      </c>
      <c s="34">
        <v>0.8885</v>
      </c>
      <c s="35">
        <v>0</v>
      </c>
      <c s="36">
        <f>ROUND(ROUND(H145,2)*ROUND(G145,5),2)</f>
      </c>
      <c r="O145">
        <f>(I145*21)/100</f>
      </c>
      <c t="s">
        <v>27</v>
      </c>
    </row>
    <row r="146" spans="1:5" ht="12.75">
      <c r="A146" s="37" t="s">
        <v>55</v>
      </c>
      <c r="E146" s="38" t="s">
        <v>58</v>
      </c>
    </row>
    <row r="147" spans="1:5" ht="25.5">
      <c r="A147" s="39" t="s">
        <v>57</v>
      </c>
      <c r="E147" s="40" t="s">
        <v>3023</v>
      </c>
    </row>
    <row r="148" spans="1:5" ht="25.5">
      <c r="A148" t="s">
        <v>59</v>
      </c>
      <c r="E148" s="38" t="s">
        <v>2724</v>
      </c>
    </row>
    <row r="149" spans="1:16" ht="12.75">
      <c r="A149" s="26" t="s">
        <v>50</v>
      </c>
      <c s="31" t="s">
        <v>1137</v>
      </c>
      <c s="31" t="s">
        <v>3024</v>
      </c>
      <c s="26" t="s">
        <v>52</v>
      </c>
      <c s="32" t="s">
        <v>3025</v>
      </c>
      <c s="33" t="s">
        <v>2722</v>
      </c>
      <c s="34">
        <v>0.75725</v>
      </c>
      <c s="35">
        <v>0</v>
      </c>
      <c s="36">
        <f>ROUND(ROUND(H149,2)*ROUND(G149,5),2)</f>
      </c>
      <c r="O149">
        <f>(I149*21)/100</f>
      </c>
      <c t="s">
        <v>27</v>
      </c>
    </row>
    <row r="150" spans="1:5" ht="12.75">
      <c r="A150" s="37" t="s">
        <v>55</v>
      </c>
      <c r="E150" s="38" t="s">
        <v>58</v>
      </c>
    </row>
    <row r="151" spans="1:5" ht="12.75">
      <c r="A151" s="39" t="s">
        <v>57</v>
      </c>
      <c r="E151" s="40" t="s">
        <v>3026</v>
      </c>
    </row>
    <row r="152" spans="1:5" ht="25.5">
      <c r="A152" t="s">
        <v>59</v>
      </c>
      <c r="E152" s="38" t="s">
        <v>2724</v>
      </c>
    </row>
    <row r="153" spans="1:16" ht="12.75">
      <c r="A153" s="26" t="s">
        <v>50</v>
      </c>
      <c s="31" t="s">
        <v>1128</v>
      </c>
      <c s="31" t="s">
        <v>3027</v>
      </c>
      <c s="26" t="s">
        <v>52</v>
      </c>
      <c s="32" t="s">
        <v>3028</v>
      </c>
      <c s="33" t="s">
        <v>2722</v>
      </c>
      <c s="34">
        <v>18.00952</v>
      </c>
      <c s="35">
        <v>0</v>
      </c>
      <c s="36">
        <f>ROUND(ROUND(H153,2)*ROUND(G153,5),2)</f>
      </c>
      <c r="O153">
        <f>(I153*21)/100</f>
      </c>
      <c t="s">
        <v>27</v>
      </c>
    </row>
    <row r="154" spans="1:5" ht="12.75">
      <c r="A154" s="37" t="s">
        <v>55</v>
      </c>
      <c r="E154" s="38" t="s">
        <v>58</v>
      </c>
    </row>
    <row r="155" spans="1:5" ht="51">
      <c r="A155" s="39" t="s">
        <v>57</v>
      </c>
      <c r="E155" s="40" t="s">
        <v>3029</v>
      </c>
    </row>
    <row r="156" spans="1:5" ht="25.5">
      <c r="A156" t="s">
        <v>59</v>
      </c>
      <c r="E156" s="38" t="s">
        <v>2724</v>
      </c>
    </row>
    <row r="157" spans="1:16" ht="12.75">
      <c r="A157" s="26" t="s">
        <v>50</v>
      </c>
      <c s="31" t="s">
        <v>1131</v>
      </c>
      <c s="31" t="s">
        <v>3030</v>
      </c>
      <c s="26" t="s">
        <v>52</v>
      </c>
      <c s="32" t="s">
        <v>3031</v>
      </c>
      <c s="33" t="s">
        <v>2722</v>
      </c>
      <c s="34">
        <v>2.06829</v>
      </c>
      <c s="35">
        <v>0</v>
      </c>
      <c s="36">
        <f>ROUND(ROUND(H157,2)*ROUND(G157,5),2)</f>
      </c>
      <c r="O157">
        <f>(I157*21)/100</f>
      </c>
      <c t="s">
        <v>27</v>
      </c>
    </row>
    <row r="158" spans="1:5" ht="12.75">
      <c r="A158" s="37" t="s">
        <v>55</v>
      </c>
      <c r="E158" s="38" t="s">
        <v>58</v>
      </c>
    </row>
    <row r="159" spans="1:5" ht="12.75">
      <c r="A159" s="39" t="s">
        <v>57</v>
      </c>
      <c r="E159" s="40" t="s">
        <v>3032</v>
      </c>
    </row>
    <row r="160" spans="1:5" ht="25.5">
      <c r="A160" t="s">
        <v>59</v>
      </c>
      <c r="E160" s="38" t="s">
        <v>2724</v>
      </c>
    </row>
    <row r="161" spans="1:16" ht="12.75">
      <c r="A161" s="26" t="s">
        <v>50</v>
      </c>
      <c s="31" t="s">
        <v>1143</v>
      </c>
      <c s="31" t="s">
        <v>3033</v>
      </c>
      <c s="26" t="s">
        <v>52</v>
      </c>
      <c s="32" t="s">
        <v>3034</v>
      </c>
      <c s="33" t="s">
        <v>54</v>
      </c>
      <c s="34">
        <v>13.69</v>
      </c>
      <c s="35">
        <v>0</v>
      </c>
      <c s="36">
        <f>ROUND(ROUND(H161,2)*ROUND(G161,5),2)</f>
      </c>
      <c r="O161">
        <f>(I161*21)/100</f>
      </c>
      <c t="s">
        <v>27</v>
      </c>
    </row>
    <row r="162" spans="1:5" ht="12.75">
      <c r="A162" s="37" t="s">
        <v>55</v>
      </c>
      <c r="E162" s="38" t="s">
        <v>58</v>
      </c>
    </row>
    <row r="163" spans="1:5" ht="12.75">
      <c r="A163" s="39" t="s">
        <v>57</v>
      </c>
      <c r="E163" s="40" t="s">
        <v>3035</v>
      </c>
    </row>
    <row r="164" spans="1:5" ht="25.5">
      <c r="A164" t="s">
        <v>59</v>
      </c>
      <c r="E164" s="38" t="s">
        <v>2724</v>
      </c>
    </row>
    <row r="165" spans="1:16" ht="12.75">
      <c r="A165" s="26" t="s">
        <v>50</v>
      </c>
      <c s="31" t="s">
        <v>1146</v>
      </c>
      <c s="31" t="s">
        <v>3036</v>
      </c>
      <c s="26" t="s">
        <v>52</v>
      </c>
      <c s="32" t="s">
        <v>3037</v>
      </c>
      <c s="33" t="s">
        <v>54</v>
      </c>
      <c s="34">
        <v>723.05</v>
      </c>
      <c s="35">
        <v>0</v>
      </c>
      <c s="36">
        <f>ROUND(ROUND(H165,2)*ROUND(G165,5),2)</f>
      </c>
      <c r="O165">
        <f>(I165*21)/100</f>
      </c>
      <c t="s">
        <v>27</v>
      </c>
    </row>
    <row r="166" spans="1:5" ht="12.75">
      <c r="A166" s="37" t="s">
        <v>55</v>
      </c>
      <c r="E166" s="38" t="s">
        <v>58</v>
      </c>
    </row>
    <row r="167" spans="1:5" ht="12.75">
      <c r="A167" s="39" t="s">
        <v>57</v>
      </c>
      <c r="E167" s="40" t="s">
        <v>3038</v>
      </c>
    </row>
    <row r="168" spans="1:5" ht="25.5">
      <c r="A168" t="s">
        <v>59</v>
      </c>
      <c r="E168" s="38" t="s">
        <v>2724</v>
      </c>
    </row>
    <row r="169" spans="1:16" ht="12.75">
      <c r="A169" s="26" t="s">
        <v>50</v>
      </c>
      <c s="31" t="s">
        <v>1140</v>
      </c>
      <c s="31" t="s">
        <v>3036</v>
      </c>
      <c s="26" t="s">
        <v>2502</v>
      </c>
      <c s="32" t="s">
        <v>3037</v>
      </c>
      <c s="33" t="s">
        <v>54</v>
      </c>
      <c s="34">
        <v>725.98</v>
      </c>
      <c s="35">
        <v>0</v>
      </c>
      <c s="36">
        <f>ROUND(ROUND(H169,2)*ROUND(G169,5),2)</f>
      </c>
      <c r="O169">
        <f>(I169*21)/100</f>
      </c>
      <c t="s">
        <v>27</v>
      </c>
    </row>
    <row r="170" spans="1:5" ht="12.75">
      <c r="A170" s="37" t="s">
        <v>55</v>
      </c>
      <c r="E170" s="38" t="s">
        <v>58</v>
      </c>
    </row>
    <row r="171" spans="1:5" ht="25.5">
      <c r="A171" s="39" t="s">
        <v>57</v>
      </c>
      <c r="E171" s="40" t="s">
        <v>3039</v>
      </c>
    </row>
    <row r="172" spans="1:5" ht="25.5">
      <c r="A172" t="s">
        <v>59</v>
      </c>
      <c r="E172" s="38" t="s">
        <v>2724</v>
      </c>
    </row>
    <row r="173" spans="1:16" ht="12.75">
      <c r="A173" s="26" t="s">
        <v>50</v>
      </c>
      <c s="31" t="s">
        <v>1125</v>
      </c>
      <c s="31" t="s">
        <v>3040</v>
      </c>
      <c s="26" t="s">
        <v>52</v>
      </c>
      <c s="32" t="s">
        <v>3041</v>
      </c>
      <c s="33" t="s">
        <v>54</v>
      </c>
      <c s="34">
        <v>2355.79</v>
      </c>
      <c s="35">
        <v>0</v>
      </c>
      <c s="36">
        <f>ROUND(ROUND(H173,2)*ROUND(G173,5),2)</f>
      </c>
      <c r="O173">
        <f>(I173*21)/100</f>
      </c>
      <c t="s">
        <v>27</v>
      </c>
    </row>
    <row r="174" spans="1:5" ht="12.75">
      <c r="A174" s="37" t="s">
        <v>55</v>
      </c>
      <c r="E174" s="38" t="s">
        <v>58</v>
      </c>
    </row>
    <row r="175" spans="1:5" ht="12.75">
      <c r="A175" s="39" t="s">
        <v>57</v>
      </c>
      <c r="E175" s="40" t="s">
        <v>3042</v>
      </c>
    </row>
    <row r="176" spans="1:5" ht="12.75">
      <c r="A176" t="s">
        <v>59</v>
      </c>
      <c r="E176" s="38" t="s">
        <v>58</v>
      </c>
    </row>
    <row r="177" spans="1:16" ht="12.75">
      <c r="A177" s="26" t="s">
        <v>50</v>
      </c>
      <c s="31" t="s">
        <v>1149</v>
      </c>
      <c s="31" t="s">
        <v>3043</v>
      </c>
      <c s="26" t="s">
        <v>52</v>
      </c>
      <c s="32" t="s">
        <v>3044</v>
      </c>
      <c s="33" t="s">
        <v>54</v>
      </c>
      <c s="34">
        <v>293.16</v>
      </c>
      <c s="35">
        <v>0</v>
      </c>
      <c s="36">
        <f>ROUND(ROUND(H177,2)*ROUND(G177,5),2)</f>
      </c>
      <c r="O177">
        <f>(I177*21)/100</f>
      </c>
      <c t="s">
        <v>27</v>
      </c>
    </row>
    <row r="178" spans="1:5" ht="12.75">
      <c r="A178" s="37" t="s">
        <v>55</v>
      </c>
      <c r="E178" s="38" t="s">
        <v>58</v>
      </c>
    </row>
    <row r="179" spans="1:5" ht="12.75">
      <c r="A179" s="39" t="s">
        <v>57</v>
      </c>
      <c r="E179" s="40" t="s">
        <v>3045</v>
      </c>
    </row>
    <row r="180" spans="1:5" ht="25.5">
      <c r="A180" t="s">
        <v>59</v>
      </c>
      <c r="E180" s="38" t="s">
        <v>2724</v>
      </c>
    </row>
    <row r="181" spans="1:16" ht="12.75">
      <c r="A181" s="26" t="s">
        <v>50</v>
      </c>
      <c s="31" t="s">
        <v>1134</v>
      </c>
      <c s="31" t="s">
        <v>3046</v>
      </c>
      <c s="26" t="s">
        <v>52</v>
      </c>
      <c s="32" t="s">
        <v>3047</v>
      </c>
      <c s="33" t="s">
        <v>54</v>
      </c>
      <c s="34">
        <v>113.578</v>
      </c>
      <c s="35">
        <v>0</v>
      </c>
      <c s="36">
        <f>ROUND(ROUND(H181,2)*ROUND(G181,5),2)</f>
      </c>
      <c r="O181">
        <f>(I181*21)/100</f>
      </c>
      <c t="s">
        <v>27</v>
      </c>
    </row>
    <row r="182" spans="1:5" ht="12.75">
      <c r="A182" s="37" t="s">
        <v>55</v>
      </c>
      <c r="E182" s="38" t="s">
        <v>58</v>
      </c>
    </row>
    <row r="183" spans="1:5" ht="102">
      <c r="A183" s="39" t="s">
        <v>57</v>
      </c>
      <c r="E183" s="40" t="s">
        <v>3048</v>
      </c>
    </row>
    <row r="184" spans="1:5" ht="25.5">
      <c r="A184" t="s">
        <v>59</v>
      </c>
      <c r="E184" s="38" t="s">
        <v>2724</v>
      </c>
    </row>
    <row r="185" spans="1:18" ht="12.75" customHeight="1">
      <c r="A185" s="6" t="s">
        <v>47</v>
      </c>
      <c s="6"/>
      <c s="43" t="s">
        <v>11</v>
      </c>
      <c s="6"/>
      <c s="29" t="s">
        <v>2740</v>
      </c>
      <c s="6"/>
      <c s="6"/>
      <c s="6"/>
      <c s="44">
        <f>0+Q185</f>
      </c>
      <c r="O185">
        <f>0+R185</f>
      </c>
      <c r="Q185">
        <f>0+I186+I190+I194+I198+I202+I206+I210+I214+I218</f>
      </c>
      <c>
        <f>0+O186+O190+O194+O198+O202+O206+O210+O214+O218</f>
      </c>
    </row>
    <row r="186" spans="1:16" ht="12.75">
      <c r="A186" s="26" t="s">
        <v>50</v>
      </c>
      <c s="31" t="s">
        <v>1233</v>
      </c>
      <c s="31" t="s">
        <v>2741</v>
      </c>
      <c s="26" t="s">
        <v>52</v>
      </c>
      <c s="32" t="s">
        <v>2742</v>
      </c>
      <c s="33" t="s">
        <v>157</v>
      </c>
      <c s="34">
        <v>427.40578</v>
      </c>
      <c s="35">
        <v>0</v>
      </c>
      <c s="36">
        <f>ROUND(ROUND(H186,2)*ROUND(G186,5),2)</f>
      </c>
      <c r="O186">
        <f>(I186*21)/100</f>
      </c>
      <c t="s">
        <v>27</v>
      </c>
    </row>
    <row r="187" spans="1:5" ht="12.75">
      <c r="A187" s="37" t="s">
        <v>55</v>
      </c>
      <c r="E187" s="38" t="s">
        <v>58</v>
      </c>
    </row>
    <row r="188" spans="1:5" ht="25.5">
      <c r="A188" s="39" t="s">
        <v>57</v>
      </c>
      <c r="E188" s="40" t="s">
        <v>3049</v>
      </c>
    </row>
    <row r="189" spans="1:5" ht="38.25">
      <c r="A189" t="s">
        <v>59</v>
      </c>
      <c r="E189" s="38" t="s">
        <v>2743</v>
      </c>
    </row>
    <row r="190" spans="1:16" ht="12.75">
      <c r="A190" s="26" t="s">
        <v>50</v>
      </c>
      <c s="31" t="s">
        <v>1235</v>
      </c>
      <c s="31" t="s">
        <v>2744</v>
      </c>
      <c s="26" t="s">
        <v>52</v>
      </c>
      <c s="32" t="s">
        <v>2745</v>
      </c>
      <c s="33" t="s">
        <v>157</v>
      </c>
      <c s="34">
        <v>112.50578</v>
      </c>
      <c s="35">
        <v>0</v>
      </c>
      <c s="36">
        <f>ROUND(ROUND(H190,2)*ROUND(G190,5),2)</f>
      </c>
      <c r="O190">
        <f>(I190*21)/100</f>
      </c>
      <c t="s">
        <v>27</v>
      </c>
    </row>
    <row r="191" spans="1:5" ht="12.75">
      <c r="A191" s="37" t="s">
        <v>55</v>
      </c>
      <c r="E191" s="38" t="s">
        <v>58</v>
      </c>
    </row>
    <row r="192" spans="1:5" ht="12.75">
      <c r="A192" s="39" t="s">
        <v>57</v>
      </c>
      <c r="E192" s="40" t="s">
        <v>3050</v>
      </c>
    </row>
    <row r="193" spans="1:5" ht="12.75">
      <c r="A193" t="s">
        <v>59</v>
      </c>
      <c r="E193" s="38" t="s">
        <v>58</v>
      </c>
    </row>
    <row r="194" spans="1:16" ht="12.75">
      <c r="A194" s="26" t="s">
        <v>50</v>
      </c>
      <c s="31" t="s">
        <v>1237</v>
      </c>
      <c s="31" t="s">
        <v>2747</v>
      </c>
      <c s="26" t="s">
        <v>52</v>
      </c>
      <c s="32" t="s">
        <v>2748</v>
      </c>
      <c s="33" t="s">
        <v>157</v>
      </c>
      <c s="34">
        <v>17.88</v>
      </c>
      <c s="35">
        <v>0</v>
      </c>
      <c s="36">
        <f>ROUND(ROUND(H194,2)*ROUND(G194,5),2)</f>
      </c>
      <c r="O194">
        <f>(I194*21)/100</f>
      </c>
      <c t="s">
        <v>27</v>
      </c>
    </row>
    <row r="195" spans="1:5" ht="12.75">
      <c r="A195" s="37" t="s">
        <v>55</v>
      </c>
      <c r="E195" s="38" t="s">
        <v>58</v>
      </c>
    </row>
    <row r="196" spans="1:5" ht="12.75">
      <c r="A196" s="39" t="s">
        <v>57</v>
      </c>
      <c r="E196" s="40" t="s">
        <v>3051</v>
      </c>
    </row>
    <row r="197" spans="1:5" ht="38.25">
      <c r="A197" t="s">
        <v>59</v>
      </c>
      <c r="E197" s="38" t="s">
        <v>2750</v>
      </c>
    </row>
    <row r="198" spans="1:16" ht="12.75">
      <c r="A198" s="26" t="s">
        <v>50</v>
      </c>
      <c s="31" t="s">
        <v>1239</v>
      </c>
      <c s="31" t="s">
        <v>2751</v>
      </c>
      <c s="26" t="s">
        <v>52</v>
      </c>
      <c s="32" t="s">
        <v>2752</v>
      </c>
      <c s="33" t="s">
        <v>157</v>
      </c>
      <c s="34">
        <v>769.85</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12.75">
      <c r="A202" s="26" t="s">
        <v>50</v>
      </c>
      <c s="31" t="s">
        <v>1241</v>
      </c>
      <c s="31" t="s">
        <v>2753</v>
      </c>
      <c s="26" t="s">
        <v>52</v>
      </c>
      <c s="32" t="s">
        <v>2754</v>
      </c>
      <c s="33" t="s">
        <v>157</v>
      </c>
      <c s="34">
        <v>6928.65</v>
      </c>
      <c s="35">
        <v>0</v>
      </c>
      <c s="36">
        <f>ROUND(ROUND(H202,2)*ROUND(G202,5),2)</f>
      </c>
      <c r="O202">
        <f>(I202*21)/100</f>
      </c>
      <c t="s">
        <v>27</v>
      </c>
    </row>
    <row r="203" spans="1:5" ht="12.75">
      <c r="A203" s="37" t="s">
        <v>55</v>
      </c>
      <c r="E203" s="38" t="s">
        <v>58</v>
      </c>
    </row>
    <row r="204" spans="1:5" ht="12.75">
      <c r="A204" s="39" t="s">
        <v>57</v>
      </c>
      <c r="E204" s="40" t="s">
        <v>3052</v>
      </c>
    </row>
    <row r="205" spans="1:5" ht="12.75">
      <c r="A205" t="s">
        <v>59</v>
      </c>
      <c r="E205" s="38" t="s">
        <v>58</v>
      </c>
    </row>
    <row r="206" spans="1:16" ht="12.75">
      <c r="A206" s="26" t="s">
        <v>50</v>
      </c>
      <c s="31" t="s">
        <v>1245</v>
      </c>
      <c s="31" t="s">
        <v>2756</v>
      </c>
      <c s="26" t="s">
        <v>52</v>
      </c>
      <c s="32" t="s">
        <v>2757</v>
      </c>
      <c s="33" t="s">
        <v>157</v>
      </c>
      <c s="34">
        <v>769.85</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12.75">
      <c r="A210" s="26" t="s">
        <v>50</v>
      </c>
      <c s="31" t="s">
        <v>1247</v>
      </c>
      <c s="31" t="s">
        <v>2758</v>
      </c>
      <c s="26" t="s">
        <v>52</v>
      </c>
      <c s="32" t="s">
        <v>2759</v>
      </c>
      <c s="33" t="s">
        <v>157</v>
      </c>
      <c s="34">
        <v>3849.25</v>
      </c>
      <c s="35">
        <v>0</v>
      </c>
      <c s="36">
        <f>ROUND(ROUND(H210,2)*ROUND(G210,5),2)</f>
      </c>
      <c r="O210">
        <f>(I210*21)/100</f>
      </c>
      <c t="s">
        <v>27</v>
      </c>
    </row>
    <row r="211" spans="1:5" ht="12.75">
      <c r="A211" s="37" t="s">
        <v>55</v>
      </c>
      <c r="E211" s="38" t="s">
        <v>58</v>
      </c>
    </row>
    <row r="212" spans="1:5" ht="12.75">
      <c r="A212" s="39" t="s">
        <v>57</v>
      </c>
      <c r="E212" s="40" t="s">
        <v>3053</v>
      </c>
    </row>
    <row r="213" spans="1:5" ht="12.75">
      <c r="A213" t="s">
        <v>59</v>
      </c>
      <c r="E213" s="38" t="s">
        <v>58</v>
      </c>
    </row>
    <row r="214" spans="1:16" ht="12.75">
      <c r="A214" s="26" t="s">
        <v>50</v>
      </c>
      <c s="31" t="s">
        <v>1243</v>
      </c>
      <c s="31" t="s">
        <v>2761</v>
      </c>
      <c s="26" t="s">
        <v>52</v>
      </c>
      <c s="32" t="s">
        <v>2762</v>
      </c>
      <c s="33" t="s">
        <v>157</v>
      </c>
      <c s="34">
        <v>769.85</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12.75">
      <c r="A218" s="26" t="s">
        <v>50</v>
      </c>
      <c s="31" t="s">
        <v>1231</v>
      </c>
      <c s="31" t="s">
        <v>2763</v>
      </c>
      <c s="26" t="s">
        <v>52</v>
      </c>
      <c s="32" t="s">
        <v>2764</v>
      </c>
      <c s="33" t="s">
        <v>157</v>
      </c>
      <c s="34">
        <v>769.85</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0+O9+O14+O19+O32</f>
      </c>
      <c t="s">
        <v>26</v>
      </c>
    </row>
    <row r="3" spans="1:16" ht="15" customHeight="1">
      <c r="A3" t="s">
        <v>11</v>
      </c>
      <c s="12" t="s">
        <v>13</v>
      </c>
      <c s="13" t="s">
        <v>14</v>
      </c>
      <c s="1"/>
      <c s="14" t="s">
        <v>15</v>
      </c>
      <c s="1"/>
      <c s="9"/>
      <c s="8" t="s">
        <v>3054</v>
      </c>
      <c s="41">
        <f>0+I9+I14+I19+I32</f>
      </c>
      <c r="O3" t="s">
        <v>22</v>
      </c>
      <c t="s">
        <v>27</v>
      </c>
    </row>
    <row r="4" spans="1:16" ht="15" customHeight="1">
      <c r="A4" t="s">
        <v>16</v>
      </c>
      <c s="12" t="s">
        <v>17</v>
      </c>
      <c s="13" t="s">
        <v>2709</v>
      </c>
      <c s="1"/>
      <c s="14" t="s">
        <v>2710</v>
      </c>
      <c s="1"/>
      <c s="1"/>
      <c s="11"/>
      <c s="11"/>
      <c r="O4" t="s">
        <v>23</v>
      </c>
      <c t="s">
        <v>27</v>
      </c>
    </row>
    <row r="5" spans="1:16" ht="12.75" customHeight="1">
      <c r="A5" t="s">
        <v>20</v>
      </c>
      <c s="16" t="s">
        <v>21</v>
      </c>
      <c s="17" t="s">
        <v>3054</v>
      </c>
      <c s="6"/>
      <c s="18" t="s">
        <v>3055</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1025</v>
      </c>
      <c s="27"/>
      <c s="29" t="s">
        <v>3057</v>
      </c>
      <c s="27"/>
      <c s="27"/>
      <c s="27"/>
      <c s="30">
        <f>0+Q9</f>
      </c>
      <c r="O9">
        <f>0+R9</f>
      </c>
      <c r="Q9">
        <f>0+I10</f>
      </c>
      <c>
        <f>0+O10</f>
      </c>
    </row>
    <row r="10" spans="1:16" ht="12.75">
      <c r="A10" s="26" t="s">
        <v>50</v>
      </c>
      <c s="31" t="s">
        <v>1251</v>
      </c>
      <c s="31" t="s">
        <v>3058</v>
      </c>
      <c s="26" t="s">
        <v>52</v>
      </c>
      <c s="32" t="s">
        <v>3059</v>
      </c>
      <c s="33" t="s">
        <v>2722</v>
      </c>
      <c s="34">
        <v>7.16534</v>
      </c>
      <c s="35">
        <v>0</v>
      </c>
      <c s="36">
        <f>ROUND(ROUND(H10,2)*ROUND(G10,5),2)</f>
      </c>
      <c r="O10">
        <f>(I10*21)/100</f>
      </c>
      <c t="s">
        <v>27</v>
      </c>
    </row>
    <row r="11" spans="1:5" ht="12.75">
      <c r="A11" s="37" t="s">
        <v>55</v>
      </c>
      <c r="E11" s="38" t="s">
        <v>58</v>
      </c>
    </row>
    <row r="12" spans="1:5" ht="25.5">
      <c r="A12" s="39" t="s">
        <v>57</v>
      </c>
      <c r="E12" s="40" t="s">
        <v>3060</v>
      </c>
    </row>
    <row r="13" spans="1:5" ht="12.75">
      <c r="A13" t="s">
        <v>59</v>
      </c>
      <c r="E13" s="38" t="s">
        <v>58</v>
      </c>
    </row>
    <row r="14" spans="1:18" ht="12.75" customHeight="1">
      <c r="A14" s="6" t="s">
        <v>47</v>
      </c>
      <c s="6"/>
      <c s="43" t="s">
        <v>48</v>
      </c>
      <c s="6"/>
      <c s="29" t="s">
        <v>49</v>
      </c>
      <c s="6"/>
      <c s="6"/>
      <c s="6"/>
      <c s="44">
        <f>0+Q14</f>
      </c>
      <c r="O14">
        <f>0+R14</f>
      </c>
      <c r="Q14">
        <f>0+I15</f>
      </c>
      <c>
        <f>0+O15</f>
      </c>
    </row>
    <row r="15" spans="1:16" ht="12.75">
      <c r="A15" s="26" t="s">
        <v>50</v>
      </c>
      <c s="31" t="s">
        <v>1253</v>
      </c>
      <c s="31" t="s">
        <v>2813</v>
      </c>
      <c s="26" t="s">
        <v>52</v>
      </c>
      <c s="32" t="s">
        <v>2814</v>
      </c>
      <c s="33" t="s">
        <v>54</v>
      </c>
      <c s="34">
        <v>11.2</v>
      </c>
      <c s="35">
        <v>0</v>
      </c>
      <c s="36">
        <f>ROUND(ROUND(H15,2)*ROUND(G15,5),2)</f>
      </c>
      <c r="O15">
        <f>(I15*21)/100</f>
      </c>
      <c t="s">
        <v>27</v>
      </c>
    </row>
    <row r="16" spans="1:5" ht="12.75">
      <c r="A16" s="37" t="s">
        <v>55</v>
      </c>
      <c r="E16" s="38" t="s">
        <v>58</v>
      </c>
    </row>
    <row r="17" spans="1:5" ht="12.75">
      <c r="A17" s="39" t="s">
        <v>57</v>
      </c>
      <c r="E17" s="40" t="s">
        <v>3061</v>
      </c>
    </row>
    <row r="18" spans="1:5" ht="25.5">
      <c r="A18" t="s">
        <v>59</v>
      </c>
      <c r="E18" s="38" t="s">
        <v>2816</v>
      </c>
    </row>
    <row r="19" spans="1:18" ht="12.75" customHeight="1">
      <c r="A19" s="6" t="s">
        <v>47</v>
      </c>
      <c s="6"/>
      <c s="43" t="s">
        <v>815</v>
      </c>
      <c s="6"/>
      <c s="29" t="s">
        <v>3062</v>
      </c>
      <c s="6"/>
      <c s="6"/>
      <c s="6"/>
      <c s="44">
        <f>0+Q19</f>
      </c>
      <c r="O19">
        <f>0+R19</f>
      </c>
      <c r="Q19">
        <f>0+I20+I24+I28</f>
      </c>
      <c>
        <f>0+O20+O24+O28</f>
      </c>
    </row>
    <row r="20" spans="1:16" ht="12.75">
      <c r="A20" s="26" t="s">
        <v>50</v>
      </c>
      <c s="31" t="s">
        <v>1260</v>
      </c>
      <c s="31" t="s">
        <v>3063</v>
      </c>
      <c s="26" t="s">
        <v>52</v>
      </c>
      <c s="32" t="s">
        <v>3064</v>
      </c>
      <c s="33" t="s">
        <v>54</v>
      </c>
      <c s="34">
        <v>45.6</v>
      </c>
      <c s="35">
        <v>0</v>
      </c>
      <c s="36">
        <f>ROUND(ROUND(H20,2)*ROUND(G20,5),2)</f>
      </c>
      <c r="O20">
        <f>(I20*21)/100</f>
      </c>
      <c t="s">
        <v>27</v>
      </c>
    </row>
    <row r="21" spans="1:5" ht="12.75">
      <c r="A21" s="37" t="s">
        <v>55</v>
      </c>
      <c r="E21" s="38" t="s">
        <v>58</v>
      </c>
    </row>
    <row r="22" spans="1:5" ht="38.25">
      <c r="A22" s="39" t="s">
        <v>57</v>
      </c>
      <c r="E22" s="40" t="s">
        <v>3065</v>
      </c>
    </row>
    <row r="23" spans="1:5" ht="12.75">
      <c r="A23" t="s">
        <v>59</v>
      </c>
      <c r="E23" s="38" t="s">
        <v>58</v>
      </c>
    </row>
    <row r="24" spans="1:16" ht="12.75">
      <c r="A24" s="26" t="s">
        <v>50</v>
      </c>
      <c s="31" t="s">
        <v>1258</v>
      </c>
      <c s="31" t="s">
        <v>3066</v>
      </c>
      <c s="26" t="s">
        <v>52</v>
      </c>
      <c s="32" t="s">
        <v>3067</v>
      </c>
      <c s="33" t="s">
        <v>54</v>
      </c>
      <c s="34">
        <v>45.6</v>
      </c>
      <c s="35">
        <v>0</v>
      </c>
      <c s="36">
        <f>ROUND(ROUND(H24,2)*ROUND(G24,5),2)</f>
      </c>
      <c r="O24">
        <f>(I24*21)/100</f>
      </c>
      <c t="s">
        <v>27</v>
      </c>
    </row>
    <row r="25" spans="1:5" ht="12.75">
      <c r="A25" s="37" t="s">
        <v>55</v>
      </c>
      <c r="E25" s="38" t="s">
        <v>58</v>
      </c>
    </row>
    <row r="26" spans="1:5" ht="38.25">
      <c r="A26" s="39" t="s">
        <v>57</v>
      </c>
      <c r="E26" s="40" t="s">
        <v>3065</v>
      </c>
    </row>
    <row r="27" spans="1:5" ht="12.75">
      <c r="A27" t="s">
        <v>59</v>
      </c>
      <c r="E27" s="38" t="s">
        <v>58</v>
      </c>
    </row>
    <row r="28" spans="1:16" ht="12.75">
      <c r="A28" s="26" t="s">
        <v>50</v>
      </c>
      <c s="31" t="s">
        <v>1256</v>
      </c>
      <c s="31" t="s">
        <v>3068</v>
      </c>
      <c s="26" t="s">
        <v>52</v>
      </c>
      <c s="32" t="s">
        <v>3069</v>
      </c>
      <c s="33" t="s">
        <v>2470</v>
      </c>
      <c s="34">
        <v>389.8</v>
      </c>
      <c s="35">
        <v>0</v>
      </c>
      <c s="36">
        <f>ROUND(ROUND(H28,2)*ROUND(G28,5),2)</f>
      </c>
      <c r="O28">
        <f>(I28*21)/100</f>
      </c>
      <c t="s">
        <v>27</v>
      </c>
    </row>
    <row r="29" spans="1:5" ht="12.75">
      <c r="A29" s="37" t="s">
        <v>55</v>
      </c>
      <c r="E29" s="38" t="s">
        <v>58</v>
      </c>
    </row>
    <row r="30" spans="1:5" ht="25.5">
      <c r="A30" s="39" t="s">
        <v>57</v>
      </c>
      <c r="E30" s="40" t="s">
        <v>3070</v>
      </c>
    </row>
    <row r="31" spans="1:5" ht="12.75">
      <c r="A31" t="s">
        <v>59</v>
      </c>
      <c r="E31" s="38" t="s">
        <v>3071</v>
      </c>
    </row>
    <row r="32" spans="1:18" ht="12.75" customHeight="1">
      <c r="A32" s="6" t="s">
        <v>47</v>
      </c>
      <c s="6"/>
      <c s="43" t="s">
        <v>1201</v>
      </c>
      <c s="6"/>
      <c s="29" t="s">
        <v>2719</v>
      </c>
      <c s="6"/>
      <c s="6"/>
      <c s="6"/>
      <c s="44">
        <f>0+Q32</f>
      </c>
      <c r="O32">
        <f>0+R32</f>
      </c>
      <c r="Q32">
        <f>0+I33</f>
      </c>
      <c>
        <f>0+O33</f>
      </c>
    </row>
    <row r="33" spans="1:16" ht="12.75">
      <c r="A33" s="26" t="s">
        <v>50</v>
      </c>
      <c s="31" t="s">
        <v>1263</v>
      </c>
      <c s="31" t="s">
        <v>3072</v>
      </c>
      <c s="26" t="s">
        <v>52</v>
      </c>
      <c s="32" t="s">
        <v>3073</v>
      </c>
      <c s="33" t="s">
        <v>2722</v>
      </c>
      <c s="34">
        <v>5.275</v>
      </c>
      <c s="35">
        <v>0</v>
      </c>
      <c s="36">
        <f>ROUND(ROUND(H33,2)*ROUND(G33,5),2)</f>
      </c>
      <c r="O33">
        <f>(I33*21)/100</f>
      </c>
      <c t="s">
        <v>27</v>
      </c>
    </row>
    <row r="34" spans="1:5" ht="12.75">
      <c r="A34" s="37" t="s">
        <v>55</v>
      </c>
      <c r="E34" s="38" t="s">
        <v>58</v>
      </c>
    </row>
    <row r="35" spans="1:5" ht="25.5">
      <c r="A35" s="39" t="s">
        <v>57</v>
      </c>
      <c r="E35" s="40" t="s">
        <v>3074</v>
      </c>
    </row>
    <row r="36" spans="1:5" ht="25.5">
      <c r="A36" t="s">
        <v>59</v>
      </c>
      <c r="E36" s="38" t="s">
        <v>3075</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8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0+O9+O22+O35+O40+O45+O50+O67+O72+O81</f>
      </c>
      <c t="s">
        <v>26</v>
      </c>
    </row>
    <row r="3" spans="1:16" ht="15" customHeight="1">
      <c r="A3" t="s">
        <v>11</v>
      </c>
      <c s="12" t="s">
        <v>13</v>
      </c>
      <c s="13" t="s">
        <v>14</v>
      </c>
      <c s="1"/>
      <c s="14" t="s">
        <v>15</v>
      </c>
      <c s="1"/>
      <c s="9"/>
      <c s="8" t="s">
        <v>3076</v>
      </c>
      <c s="41">
        <f>0+I9+I22+I35+I40+I45+I50+I67+I72+I81</f>
      </c>
      <c r="O3" t="s">
        <v>22</v>
      </c>
      <c t="s">
        <v>27</v>
      </c>
    </row>
    <row r="4" spans="1:16" ht="15" customHeight="1">
      <c r="A4" t="s">
        <v>16</v>
      </c>
      <c s="12" t="s">
        <v>17</v>
      </c>
      <c s="13" t="s">
        <v>2709</v>
      </c>
      <c s="1"/>
      <c s="14" t="s">
        <v>2710</v>
      </c>
      <c s="1"/>
      <c s="1"/>
      <c s="11"/>
      <c s="11"/>
      <c r="O4" t="s">
        <v>23</v>
      </c>
      <c t="s">
        <v>27</v>
      </c>
    </row>
    <row r="5" spans="1:16" ht="12.75" customHeight="1">
      <c r="A5" t="s">
        <v>20</v>
      </c>
      <c s="16" t="s">
        <v>21</v>
      </c>
      <c s="17" t="s">
        <v>3076</v>
      </c>
      <c s="6"/>
      <c s="18" t="s">
        <v>3077</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147</v>
      </c>
      <c s="27"/>
      <c s="29" t="s">
        <v>2768</v>
      </c>
      <c s="27"/>
      <c s="27"/>
      <c s="27"/>
      <c s="30">
        <f>0+Q9</f>
      </c>
      <c r="O9">
        <f>0+R9</f>
      </c>
      <c r="Q9">
        <f>0+I10+I14+I18</f>
      </c>
      <c>
        <f>0+O10+O14+O18</f>
      </c>
    </row>
    <row r="10" spans="1:16" ht="12.75">
      <c r="A10" s="26" t="s">
        <v>50</v>
      </c>
      <c s="31" t="s">
        <v>1265</v>
      </c>
      <c s="31" t="s">
        <v>2769</v>
      </c>
      <c s="26" t="s">
        <v>52</v>
      </c>
      <c s="32" t="s">
        <v>2770</v>
      </c>
      <c s="33" t="s">
        <v>54</v>
      </c>
      <c s="34">
        <v>1165.5</v>
      </c>
      <c s="35">
        <v>0</v>
      </c>
      <c s="36">
        <f>ROUND(ROUND(H10,2)*ROUND(G10,5),2)</f>
      </c>
      <c r="O10">
        <f>(I10*21)/100</f>
      </c>
      <c t="s">
        <v>27</v>
      </c>
    </row>
    <row r="11" spans="1:5" ht="12.75">
      <c r="A11" s="37" t="s">
        <v>55</v>
      </c>
      <c r="E11" s="38" t="s">
        <v>58</v>
      </c>
    </row>
    <row r="12" spans="1:5" ht="76.5">
      <c r="A12" s="39" t="s">
        <v>57</v>
      </c>
      <c r="E12" s="40" t="s">
        <v>3079</v>
      </c>
    </row>
    <row r="13" spans="1:5" ht="38.25">
      <c r="A13" t="s">
        <v>59</v>
      </c>
      <c r="E13" s="38" t="s">
        <v>2772</v>
      </c>
    </row>
    <row r="14" spans="1:16" ht="12.75">
      <c r="A14" s="26" t="s">
        <v>50</v>
      </c>
      <c s="31" t="s">
        <v>1267</v>
      </c>
      <c s="31" t="s">
        <v>2773</v>
      </c>
      <c s="26" t="s">
        <v>52</v>
      </c>
      <c s="32" t="s">
        <v>2774</v>
      </c>
      <c s="33" t="s">
        <v>2722</v>
      </c>
      <c s="34">
        <v>168.145</v>
      </c>
      <c s="35">
        <v>0</v>
      </c>
      <c s="36">
        <f>ROUND(ROUND(H14,2)*ROUND(G14,5),2)</f>
      </c>
      <c r="O14">
        <f>(I14*21)/100</f>
      </c>
      <c t="s">
        <v>27</v>
      </c>
    </row>
    <row r="15" spans="1:5" ht="12.75">
      <c r="A15" s="37" t="s">
        <v>55</v>
      </c>
      <c r="E15" s="38" t="s">
        <v>58</v>
      </c>
    </row>
    <row r="16" spans="1:5" ht="12.75">
      <c r="A16" s="39" t="s">
        <v>57</v>
      </c>
      <c r="E16" s="40" t="s">
        <v>3080</v>
      </c>
    </row>
    <row r="17" spans="1:5" ht="12.75">
      <c r="A17" t="s">
        <v>59</v>
      </c>
      <c r="E17" s="38" t="s">
        <v>58</v>
      </c>
    </row>
    <row r="18" spans="1:16" ht="12.75">
      <c r="A18" s="26" t="s">
        <v>50</v>
      </c>
      <c s="31" t="s">
        <v>1269</v>
      </c>
      <c s="31" t="s">
        <v>2776</v>
      </c>
      <c s="26" t="s">
        <v>52</v>
      </c>
      <c s="32" t="s">
        <v>2777</v>
      </c>
      <c s="33" t="s">
        <v>2722</v>
      </c>
      <c s="34">
        <v>168.145</v>
      </c>
      <c s="35">
        <v>0</v>
      </c>
      <c s="36">
        <f>ROUND(ROUND(H18,2)*ROUND(G18,5),2)</f>
      </c>
      <c r="O18">
        <f>(I18*21)/100</f>
      </c>
      <c t="s">
        <v>27</v>
      </c>
    </row>
    <row r="19" spans="1:5" ht="12.75">
      <c r="A19" s="37" t="s">
        <v>55</v>
      </c>
      <c r="E19" s="38" t="s">
        <v>58</v>
      </c>
    </row>
    <row r="20" spans="1:5" ht="12.75">
      <c r="A20" s="39" t="s">
        <v>57</v>
      </c>
      <c r="E20" s="40" t="s">
        <v>58</v>
      </c>
    </row>
    <row r="21" spans="1:5" ht="25.5">
      <c r="A21" t="s">
        <v>59</v>
      </c>
      <c r="E21" s="38" t="s">
        <v>2778</v>
      </c>
    </row>
    <row r="22" spans="1:18" ht="12.75" customHeight="1">
      <c r="A22" s="6" t="s">
        <v>47</v>
      </c>
      <c s="6"/>
      <c s="43" t="s">
        <v>140</v>
      </c>
      <c s="6"/>
      <c s="29" t="s">
        <v>2779</v>
      </c>
      <c s="6"/>
      <c s="6"/>
      <c s="6"/>
      <c s="44">
        <f>0+Q22</f>
      </c>
      <c r="O22">
        <f>0+R22</f>
      </c>
      <c r="Q22">
        <f>0+I23+I27+I31</f>
      </c>
      <c>
        <f>0+O23+O27+O31</f>
      </c>
    </row>
    <row r="23" spans="1:16" ht="12.75">
      <c r="A23" s="26" t="s">
        <v>50</v>
      </c>
      <c s="31" t="s">
        <v>1276</v>
      </c>
      <c s="31" t="s">
        <v>2780</v>
      </c>
      <c s="26" t="s">
        <v>52</v>
      </c>
      <c s="32" t="s">
        <v>2781</v>
      </c>
      <c s="33" t="s">
        <v>2722</v>
      </c>
      <c s="34">
        <v>445.861</v>
      </c>
      <c s="35">
        <v>0</v>
      </c>
      <c s="36">
        <f>ROUND(ROUND(H23,2)*ROUND(G23,5),2)</f>
      </c>
      <c r="O23">
        <f>(I23*21)/100</f>
      </c>
      <c t="s">
        <v>27</v>
      </c>
    </row>
    <row r="24" spans="1:5" ht="12.75">
      <c r="A24" s="37" t="s">
        <v>55</v>
      </c>
      <c r="E24" s="38" t="s">
        <v>58</v>
      </c>
    </row>
    <row r="25" spans="1:5" ht="25.5">
      <c r="A25" s="39" t="s">
        <v>57</v>
      </c>
      <c r="E25" s="40" t="s">
        <v>3081</v>
      </c>
    </row>
    <row r="26" spans="1:5" ht="12.75">
      <c r="A26" t="s">
        <v>59</v>
      </c>
      <c r="E26" s="38" t="s">
        <v>58</v>
      </c>
    </row>
    <row r="27" spans="1:16" ht="12.75">
      <c r="A27" s="26" t="s">
        <v>50</v>
      </c>
      <c s="31" t="s">
        <v>1279</v>
      </c>
      <c s="31" t="s">
        <v>2783</v>
      </c>
      <c s="26" t="s">
        <v>52</v>
      </c>
      <c s="32" t="s">
        <v>2784</v>
      </c>
      <c s="33" t="s">
        <v>2722</v>
      </c>
      <c s="34">
        <v>445.861</v>
      </c>
      <c s="35">
        <v>0</v>
      </c>
      <c s="36">
        <f>ROUND(ROUND(H27,2)*ROUND(G27,5),2)</f>
      </c>
      <c r="O27">
        <f>(I27*21)/100</f>
      </c>
      <c t="s">
        <v>27</v>
      </c>
    </row>
    <row r="28" spans="1:5" ht="12.75">
      <c r="A28" s="37" t="s">
        <v>55</v>
      </c>
      <c r="E28" s="38" t="s">
        <v>58</v>
      </c>
    </row>
    <row r="29" spans="1:5" ht="12.75">
      <c r="A29" s="39" t="s">
        <v>57</v>
      </c>
      <c r="E29" s="40" t="s">
        <v>58</v>
      </c>
    </row>
    <row r="30" spans="1:5" ht="12.75">
      <c r="A30" t="s">
        <v>59</v>
      </c>
      <c r="E30" s="38" t="s">
        <v>2785</v>
      </c>
    </row>
    <row r="31" spans="1:16" ht="12.75">
      <c r="A31" s="26" t="s">
        <v>50</v>
      </c>
      <c s="31" t="s">
        <v>1281</v>
      </c>
      <c s="31" t="s">
        <v>2786</v>
      </c>
      <c s="26" t="s">
        <v>52</v>
      </c>
      <c s="32" t="s">
        <v>2787</v>
      </c>
      <c s="33" t="s">
        <v>2722</v>
      </c>
      <c s="34">
        <v>445.861</v>
      </c>
      <c s="35">
        <v>0</v>
      </c>
      <c s="36">
        <f>ROUND(ROUND(H31,2)*ROUND(G31,5),2)</f>
      </c>
      <c r="O31">
        <f>(I31*21)/100</f>
      </c>
      <c t="s">
        <v>27</v>
      </c>
    </row>
    <row r="32" spans="1:5" ht="12.75">
      <c r="A32" s="37" t="s">
        <v>55</v>
      </c>
      <c r="E32" s="38" t="s">
        <v>58</v>
      </c>
    </row>
    <row r="33" spans="1:5" ht="12.75">
      <c r="A33" s="39" t="s">
        <v>57</v>
      </c>
      <c r="E33" s="40" t="s">
        <v>58</v>
      </c>
    </row>
    <row r="34" spans="1:5" ht="12.75">
      <c r="A34" t="s">
        <v>59</v>
      </c>
      <c r="E34" s="38" t="s">
        <v>58</v>
      </c>
    </row>
    <row r="35" spans="1:18" ht="12.75" customHeight="1">
      <c r="A35" s="6" t="s">
        <v>47</v>
      </c>
      <c s="6"/>
      <c s="43" t="s">
        <v>143</v>
      </c>
      <c s="6"/>
      <c s="29" t="s">
        <v>2788</v>
      </c>
      <c s="6"/>
      <c s="6"/>
      <c s="6"/>
      <c s="44">
        <f>0+Q35</f>
      </c>
      <c r="O35">
        <f>0+R35</f>
      </c>
      <c r="Q35">
        <f>0+I36</f>
      </c>
      <c>
        <f>0+O36</f>
      </c>
    </row>
    <row r="36" spans="1:16" ht="12.75">
      <c r="A36" s="26" t="s">
        <v>50</v>
      </c>
      <c s="31" t="s">
        <v>1283</v>
      </c>
      <c s="31" t="s">
        <v>2789</v>
      </c>
      <c s="26" t="s">
        <v>52</v>
      </c>
      <c s="32" t="s">
        <v>2790</v>
      </c>
      <c s="33" t="s">
        <v>2722</v>
      </c>
      <c s="34">
        <v>445.861</v>
      </c>
      <c s="35">
        <v>0</v>
      </c>
      <c s="36">
        <f>ROUND(ROUND(H36,2)*ROUND(G36,5),2)</f>
      </c>
      <c r="O36">
        <f>(I36*21)/100</f>
      </c>
      <c t="s">
        <v>27</v>
      </c>
    </row>
    <row r="37" spans="1:5" ht="12.75">
      <c r="A37" s="37" t="s">
        <v>55</v>
      </c>
      <c r="E37" s="38" t="s">
        <v>58</v>
      </c>
    </row>
    <row r="38" spans="1:5" ht="12.75">
      <c r="A38" s="39" t="s">
        <v>57</v>
      </c>
      <c r="E38" s="40" t="s">
        <v>58</v>
      </c>
    </row>
    <row r="39" spans="1:5" ht="25.5">
      <c r="A39" t="s">
        <v>59</v>
      </c>
      <c r="E39" s="38" t="s">
        <v>2791</v>
      </c>
    </row>
    <row r="40" spans="1:18" ht="12.75" customHeight="1">
      <c r="A40" s="6" t="s">
        <v>47</v>
      </c>
      <c s="6"/>
      <c s="43" t="s">
        <v>84</v>
      </c>
      <c s="6"/>
      <c s="29" t="s">
        <v>2792</v>
      </c>
      <c s="6"/>
      <c s="6"/>
      <c s="6"/>
      <c s="44">
        <f>0+Q40</f>
      </c>
      <c r="O40">
        <f>0+R40</f>
      </c>
      <c r="Q40">
        <f>0+I41</f>
      </c>
      <c>
        <f>0+O41</f>
      </c>
    </row>
    <row r="41" spans="1:16" ht="12.75">
      <c r="A41" s="26" t="s">
        <v>50</v>
      </c>
      <c s="31" t="s">
        <v>1285</v>
      </c>
      <c s="31" t="s">
        <v>2793</v>
      </c>
      <c s="26" t="s">
        <v>52</v>
      </c>
      <c s="32" t="s">
        <v>2794</v>
      </c>
      <c s="33" t="s">
        <v>54</v>
      </c>
      <c s="34">
        <v>1165.5</v>
      </c>
      <c s="35">
        <v>0</v>
      </c>
      <c s="36">
        <f>ROUND(ROUND(H41,2)*ROUND(G41,5),2)</f>
      </c>
      <c r="O41">
        <f>(I41*21)/100</f>
      </c>
      <c t="s">
        <v>27</v>
      </c>
    </row>
    <row r="42" spans="1:5" ht="12.75">
      <c r="A42" s="37" t="s">
        <v>55</v>
      </c>
      <c r="E42" s="38" t="s">
        <v>58</v>
      </c>
    </row>
    <row r="43" spans="1:5" ht="12.75">
      <c r="A43" s="39" t="s">
        <v>57</v>
      </c>
      <c r="E43" s="40" t="s">
        <v>58</v>
      </c>
    </row>
    <row r="44" spans="1:5" ht="12.75">
      <c r="A44" t="s">
        <v>59</v>
      </c>
      <c r="E44" s="38" t="s">
        <v>2795</v>
      </c>
    </row>
    <row r="45" spans="1:18" ht="12.75" customHeight="1">
      <c r="A45" s="6" t="s">
        <v>47</v>
      </c>
      <c s="6"/>
      <c s="43" t="s">
        <v>96</v>
      </c>
      <c s="6"/>
      <c s="29" t="s">
        <v>2796</v>
      </c>
      <c s="6"/>
      <c s="6"/>
      <c s="6"/>
      <c s="44">
        <f>0+Q45</f>
      </c>
      <c r="O45">
        <f>0+R45</f>
      </c>
      <c r="Q45">
        <f>0+I46</f>
      </c>
      <c>
        <f>0+O46</f>
      </c>
    </row>
    <row r="46" spans="1:16" ht="12.75">
      <c r="A46" s="26" t="s">
        <v>50</v>
      </c>
      <c s="31" t="s">
        <v>1287</v>
      </c>
      <c s="31" t="s">
        <v>2797</v>
      </c>
      <c s="26" t="s">
        <v>52</v>
      </c>
      <c s="32" t="s">
        <v>2798</v>
      </c>
      <c s="33" t="s">
        <v>157</v>
      </c>
      <c s="34">
        <v>579.6193</v>
      </c>
      <c s="35">
        <v>0</v>
      </c>
      <c s="36">
        <f>ROUND(ROUND(H46,2)*ROUND(G46,5),2)</f>
      </c>
      <c r="O46">
        <f>(I46*21)/100</f>
      </c>
      <c t="s">
        <v>27</v>
      </c>
    </row>
    <row r="47" spans="1:5" ht="12.75">
      <c r="A47" s="37" t="s">
        <v>55</v>
      </c>
      <c r="E47" s="38" t="s">
        <v>58</v>
      </c>
    </row>
    <row r="48" spans="1:5" ht="12.75">
      <c r="A48" s="39" t="s">
        <v>57</v>
      </c>
      <c r="E48" s="40" t="s">
        <v>3082</v>
      </c>
    </row>
    <row r="49" spans="1:5" ht="12.75">
      <c r="A49" t="s">
        <v>59</v>
      </c>
      <c r="E49" s="38" t="s">
        <v>58</v>
      </c>
    </row>
    <row r="50" spans="1:18" ht="12.75" customHeight="1">
      <c r="A50" s="6" t="s">
        <v>47</v>
      </c>
      <c s="6"/>
      <c s="43" t="s">
        <v>1090</v>
      </c>
      <c s="6"/>
      <c s="29" t="s">
        <v>2804</v>
      </c>
      <c s="6"/>
      <c s="6"/>
      <c s="6"/>
      <c s="44">
        <f>0+Q50</f>
      </c>
      <c r="O50">
        <f>0+R50</f>
      </c>
      <c r="Q50">
        <f>0+I51+I55+I59+I63</f>
      </c>
      <c>
        <f>0+O51+O55+O59+O63</f>
      </c>
    </row>
    <row r="51" spans="1:16" ht="12.75">
      <c r="A51" s="26" t="s">
        <v>50</v>
      </c>
      <c s="31" t="s">
        <v>1296</v>
      </c>
      <c s="31" t="s">
        <v>3083</v>
      </c>
      <c s="26" t="s">
        <v>52</v>
      </c>
      <c s="32" t="s">
        <v>3084</v>
      </c>
      <c s="33" t="s">
        <v>54</v>
      </c>
      <c s="34">
        <v>410</v>
      </c>
      <c s="35">
        <v>0</v>
      </c>
      <c s="36">
        <f>ROUND(ROUND(H51,2)*ROUND(G51,5),2)</f>
      </c>
      <c r="O51">
        <f>(I51*21)/100</f>
      </c>
      <c t="s">
        <v>27</v>
      </c>
    </row>
    <row r="52" spans="1:5" ht="12.75">
      <c r="A52" s="37" t="s">
        <v>55</v>
      </c>
      <c r="E52" s="38" t="s">
        <v>58</v>
      </c>
    </row>
    <row r="53" spans="1:5" ht="12.75">
      <c r="A53" s="39" t="s">
        <v>57</v>
      </c>
      <c r="E53" s="40" t="s">
        <v>58</v>
      </c>
    </row>
    <row r="54" spans="1:5" ht="12.75">
      <c r="A54" t="s">
        <v>59</v>
      </c>
      <c r="E54" s="38" t="s">
        <v>58</v>
      </c>
    </row>
    <row r="55" spans="1:16" ht="12.75">
      <c r="A55" s="26" t="s">
        <v>50</v>
      </c>
      <c s="31" t="s">
        <v>1289</v>
      </c>
      <c s="31" t="s">
        <v>3085</v>
      </c>
      <c s="26" t="s">
        <v>52</v>
      </c>
      <c s="32" t="s">
        <v>3086</v>
      </c>
      <c s="33" t="s">
        <v>54</v>
      </c>
      <c s="34">
        <v>755.5</v>
      </c>
      <c s="35">
        <v>0</v>
      </c>
      <c s="36">
        <f>ROUND(ROUND(H55,2)*ROUND(G55,5),2)</f>
      </c>
      <c r="O55">
        <f>(I55*21)/100</f>
      </c>
      <c t="s">
        <v>27</v>
      </c>
    </row>
    <row r="56" spans="1:5" ht="12.75">
      <c r="A56" s="37" t="s">
        <v>55</v>
      </c>
      <c r="E56" s="38" t="s">
        <v>58</v>
      </c>
    </row>
    <row r="57" spans="1:5" ht="12.75">
      <c r="A57" s="39" t="s">
        <v>57</v>
      </c>
      <c r="E57" s="40" t="s">
        <v>58</v>
      </c>
    </row>
    <row r="58" spans="1:5" ht="12.75">
      <c r="A58" t="s">
        <v>59</v>
      </c>
      <c r="E58" s="38" t="s">
        <v>58</v>
      </c>
    </row>
    <row r="59" spans="1:16" ht="12.75">
      <c r="A59" s="26" t="s">
        <v>50</v>
      </c>
      <c s="31" t="s">
        <v>1298</v>
      </c>
      <c s="31" t="s">
        <v>3087</v>
      </c>
      <c s="26" t="s">
        <v>52</v>
      </c>
      <c s="32" t="s">
        <v>3088</v>
      </c>
      <c s="33" t="s">
        <v>54</v>
      </c>
      <c s="34">
        <v>410</v>
      </c>
      <c s="35">
        <v>0</v>
      </c>
      <c s="36">
        <f>ROUND(ROUND(H59,2)*ROUND(G59,5),2)</f>
      </c>
      <c r="O59">
        <f>(I59*21)/100</f>
      </c>
      <c t="s">
        <v>27</v>
      </c>
    </row>
    <row r="60" spans="1:5" ht="12.75">
      <c r="A60" s="37" t="s">
        <v>55</v>
      </c>
      <c r="E60" s="38" t="s">
        <v>3089</v>
      </c>
    </row>
    <row r="61" spans="1:5" ht="12.75">
      <c r="A61" s="39" t="s">
        <v>57</v>
      </c>
      <c r="E61" s="40" t="s">
        <v>58</v>
      </c>
    </row>
    <row r="62" spans="1:5" ht="12.75">
      <c r="A62" t="s">
        <v>59</v>
      </c>
      <c r="E62" s="38" t="s">
        <v>58</v>
      </c>
    </row>
    <row r="63" spans="1:16" ht="12.75">
      <c r="A63" s="26" t="s">
        <v>50</v>
      </c>
      <c s="31" t="s">
        <v>1293</v>
      </c>
      <c s="31" t="s">
        <v>3090</v>
      </c>
      <c s="26" t="s">
        <v>52</v>
      </c>
      <c s="32" t="s">
        <v>3091</v>
      </c>
      <c s="33" t="s">
        <v>54</v>
      </c>
      <c s="34">
        <v>755.5</v>
      </c>
      <c s="35">
        <v>0</v>
      </c>
      <c s="36">
        <f>ROUND(ROUND(H63,2)*ROUND(G63,5),2)</f>
      </c>
      <c r="O63">
        <f>(I63*21)/100</f>
      </c>
      <c t="s">
        <v>27</v>
      </c>
    </row>
    <row r="64" spans="1:5" ht="12.75">
      <c r="A64" s="37" t="s">
        <v>55</v>
      </c>
      <c r="E64" s="38" t="s">
        <v>3089</v>
      </c>
    </row>
    <row r="65" spans="1:5" ht="12.75">
      <c r="A65" s="39" t="s">
        <v>57</v>
      </c>
      <c r="E65" s="40" t="s">
        <v>58</v>
      </c>
    </row>
    <row r="66" spans="1:5" ht="12.75">
      <c r="A66" t="s">
        <v>59</v>
      </c>
      <c r="E66" s="38" t="s">
        <v>58</v>
      </c>
    </row>
    <row r="67" spans="1:18" ht="12.75" customHeight="1">
      <c r="A67" s="6" t="s">
        <v>47</v>
      </c>
      <c s="6"/>
      <c s="43" t="s">
        <v>1093</v>
      </c>
      <c s="6"/>
      <c s="29" t="s">
        <v>2810</v>
      </c>
      <c s="6"/>
      <c s="6"/>
      <c s="6"/>
      <c s="44">
        <f>0+Q67</f>
      </c>
      <c r="O67">
        <f>0+R67</f>
      </c>
      <c r="Q67">
        <f>0+I68</f>
      </c>
      <c>
        <f>0+O68</f>
      </c>
    </row>
    <row r="68" spans="1:16" ht="12.75">
      <c r="A68" s="26" t="s">
        <v>50</v>
      </c>
      <c s="31" t="s">
        <v>1300</v>
      </c>
      <c s="31" t="s">
        <v>2811</v>
      </c>
      <c s="26" t="s">
        <v>52</v>
      </c>
      <c s="32" t="s">
        <v>2812</v>
      </c>
      <c s="33" t="s">
        <v>54</v>
      </c>
      <c s="34">
        <v>1165.5</v>
      </c>
      <c s="35">
        <v>0</v>
      </c>
      <c s="36">
        <f>ROUND(ROUND(H68,2)*ROUND(G68,5),2)</f>
      </c>
      <c r="O68">
        <f>(I68*21)/100</f>
      </c>
      <c t="s">
        <v>27</v>
      </c>
    </row>
    <row r="69" spans="1:5" ht="12.75">
      <c r="A69" s="37" t="s">
        <v>55</v>
      </c>
      <c r="E69" s="38" t="s">
        <v>58</v>
      </c>
    </row>
    <row r="70" spans="1:5" ht="12.75">
      <c r="A70" s="39" t="s">
        <v>57</v>
      </c>
      <c r="E70" s="40" t="s">
        <v>58</v>
      </c>
    </row>
    <row r="71" spans="1:5" ht="12.75">
      <c r="A71" t="s">
        <v>59</v>
      </c>
      <c r="E71" s="38" t="s">
        <v>58</v>
      </c>
    </row>
    <row r="72" spans="1:18" ht="12.75" customHeight="1">
      <c r="A72" s="6" t="s">
        <v>47</v>
      </c>
      <c s="6"/>
      <c s="43" t="s">
        <v>1186</v>
      </c>
      <c s="6"/>
      <c s="29" t="s">
        <v>2817</v>
      </c>
      <c s="6"/>
      <c s="6"/>
      <c s="6"/>
      <c s="44">
        <f>0+Q72</f>
      </c>
      <c r="O72">
        <f>0+R72</f>
      </c>
      <c r="Q72">
        <f>0+I73+I77</f>
      </c>
      <c>
        <f>0+O73+O77</f>
      </c>
    </row>
    <row r="73" spans="1:16" ht="12.75">
      <c r="A73" s="26" t="s">
        <v>50</v>
      </c>
      <c s="31" t="s">
        <v>1305</v>
      </c>
      <c s="31" t="s">
        <v>2818</v>
      </c>
      <c s="26" t="s">
        <v>52</v>
      </c>
      <c s="32" t="s">
        <v>2819</v>
      </c>
      <c s="33" t="s">
        <v>76</v>
      </c>
      <c s="34">
        <v>612</v>
      </c>
      <c s="35">
        <v>0</v>
      </c>
      <c s="36">
        <f>ROUND(ROUND(H73,2)*ROUND(G73,5),2)</f>
      </c>
      <c r="O73">
        <f>(I73*21)/100</f>
      </c>
      <c t="s">
        <v>27</v>
      </c>
    </row>
    <row r="74" spans="1:5" ht="12.75">
      <c r="A74" s="37" t="s">
        <v>55</v>
      </c>
      <c r="E74" s="38" t="s">
        <v>58</v>
      </c>
    </row>
    <row r="75" spans="1:5" ht="25.5">
      <c r="A75" s="39" t="s">
        <v>57</v>
      </c>
      <c r="E75" s="40" t="s">
        <v>3092</v>
      </c>
    </row>
    <row r="76" spans="1:5" ht="51">
      <c r="A76" t="s">
        <v>59</v>
      </c>
      <c r="E76" s="38" t="s">
        <v>2821</v>
      </c>
    </row>
    <row r="77" spans="1:16" ht="12.75">
      <c r="A77" s="26" t="s">
        <v>50</v>
      </c>
      <c s="31" t="s">
        <v>1302</v>
      </c>
      <c s="31" t="s">
        <v>2822</v>
      </c>
      <c s="26" t="s">
        <v>52</v>
      </c>
      <c s="32" t="s">
        <v>2823</v>
      </c>
      <c s="33" t="s">
        <v>76</v>
      </c>
      <c s="34">
        <v>598</v>
      </c>
      <c s="35">
        <v>0</v>
      </c>
      <c s="36">
        <f>ROUND(ROUND(H77,2)*ROUND(G77,5),2)</f>
      </c>
      <c r="O77">
        <f>(I77*21)/100</f>
      </c>
      <c t="s">
        <v>27</v>
      </c>
    </row>
    <row r="78" spans="1:5" ht="12.75">
      <c r="A78" s="37" t="s">
        <v>55</v>
      </c>
      <c r="E78" s="38" t="s">
        <v>58</v>
      </c>
    </row>
    <row r="79" spans="1:5" ht="25.5">
      <c r="A79" s="39" t="s">
        <v>57</v>
      </c>
      <c r="E79" s="40" t="s">
        <v>3093</v>
      </c>
    </row>
    <row r="80" spans="1:5" ht="25.5">
      <c r="A80" t="s">
        <v>59</v>
      </c>
      <c r="E80" s="38" t="s">
        <v>2825</v>
      </c>
    </row>
    <row r="81" spans="1:18" ht="12.75" customHeight="1">
      <c r="A81" s="6" t="s">
        <v>47</v>
      </c>
      <c s="6"/>
      <c s="43" t="s">
        <v>2826</v>
      </c>
      <c s="6"/>
      <c s="29" t="s">
        <v>2827</v>
      </c>
      <c s="6"/>
      <c s="6"/>
      <c s="6"/>
      <c s="44">
        <f>0+Q81</f>
      </c>
      <c r="O81">
        <f>0+R81</f>
      </c>
      <c r="Q81">
        <f>0+I82</f>
      </c>
      <c>
        <f>0+O82</f>
      </c>
    </row>
    <row r="82" spans="1:16" ht="12.75">
      <c r="A82" s="26" t="s">
        <v>50</v>
      </c>
      <c s="31" t="s">
        <v>1273</v>
      </c>
      <c s="31" t="s">
        <v>2828</v>
      </c>
      <c s="26" t="s">
        <v>52</v>
      </c>
      <c s="32" t="s">
        <v>2829</v>
      </c>
      <c s="33" t="s">
        <v>157</v>
      </c>
      <c s="34">
        <v>845.0492</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0+O9+O14+O23+O28+O33+O42+O55</f>
      </c>
      <c t="s">
        <v>26</v>
      </c>
    </row>
    <row r="3" spans="1:16" ht="15" customHeight="1">
      <c r="A3" t="s">
        <v>11</v>
      </c>
      <c s="12" t="s">
        <v>13</v>
      </c>
      <c s="13" t="s">
        <v>14</v>
      </c>
      <c s="1"/>
      <c s="14" t="s">
        <v>15</v>
      </c>
      <c s="1"/>
      <c s="9"/>
      <c s="8" t="s">
        <v>3094</v>
      </c>
      <c s="41">
        <f>0+I9+I14+I23+I28+I33+I42+I55</f>
      </c>
      <c r="O3" t="s">
        <v>22</v>
      </c>
      <c t="s">
        <v>27</v>
      </c>
    </row>
    <row r="4" spans="1:16" ht="15" customHeight="1">
      <c r="A4" t="s">
        <v>16</v>
      </c>
      <c s="12" t="s">
        <v>17</v>
      </c>
      <c s="13" t="s">
        <v>2709</v>
      </c>
      <c s="1"/>
      <c s="14" t="s">
        <v>2710</v>
      </c>
      <c s="1"/>
      <c s="1"/>
      <c s="11"/>
      <c s="11"/>
      <c r="O4" t="s">
        <v>23</v>
      </c>
      <c t="s">
        <v>27</v>
      </c>
    </row>
    <row r="5" spans="1:16" ht="12.75" customHeight="1">
      <c r="A5" t="s">
        <v>20</v>
      </c>
      <c s="16" t="s">
        <v>21</v>
      </c>
      <c s="17" t="s">
        <v>3094</v>
      </c>
      <c s="6"/>
      <c s="18" t="s">
        <v>3095</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147</v>
      </c>
      <c s="27"/>
      <c s="29" t="s">
        <v>2768</v>
      </c>
      <c s="27"/>
      <c s="27"/>
      <c s="27"/>
      <c s="30">
        <f>0+Q9</f>
      </c>
      <c r="O9">
        <f>0+R9</f>
      </c>
      <c r="Q9">
        <f>0+I10</f>
      </c>
      <c>
        <f>0+O10</f>
      </c>
    </row>
    <row r="10" spans="1:16" ht="12.75">
      <c r="A10" s="26" t="s">
        <v>50</v>
      </c>
      <c s="31" t="s">
        <v>1307</v>
      </c>
      <c s="31" t="s">
        <v>3097</v>
      </c>
      <c s="26" t="s">
        <v>52</v>
      </c>
      <c s="32" t="s">
        <v>3098</v>
      </c>
      <c s="33" t="s">
        <v>2722</v>
      </c>
      <c s="34">
        <v>19.8208</v>
      </c>
      <c s="35">
        <v>0</v>
      </c>
      <c s="36">
        <f>ROUND(ROUND(H10,2)*ROUND(G10,5),2)</f>
      </c>
      <c r="O10">
        <f>(I10*21)/100</f>
      </c>
      <c t="s">
        <v>27</v>
      </c>
    </row>
    <row r="11" spans="1:5" ht="12.75">
      <c r="A11" s="37" t="s">
        <v>55</v>
      </c>
      <c r="E11" s="38" t="s">
        <v>58</v>
      </c>
    </row>
    <row r="12" spans="1:5" ht="12.75">
      <c r="A12" s="39" t="s">
        <v>57</v>
      </c>
      <c r="E12" s="40" t="s">
        <v>3099</v>
      </c>
    </row>
    <row r="13" spans="1:5" ht="12.75">
      <c r="A13" t="s">
        <v>59</v>
      </c>
      <c r="E13" s="38" t="s">
        <v>58</v>
      </c>
    </row>
    <row r="14" spans="1:18" ht="12.75" customHeight="1">
      <c r="A14" s="6" t="s">
        <v>47</v>
      </c>
      <c s="6"/>
      <c s="43" t="s">
        <v>140</v>
      </c>
      <c s="6"/>
      <c s="29" t="s">
        <v>2779</v>
      </c>
      <c s="6"/>
      <c s="6"/>
      <c s="6"/>
      <c s="44">
        <f>0+Q14</f>
      </c>
      <c r="O14">
        <f>0+R14</f>
      </c>
      <c r="Q14">
        <f>0+I15+I19</f>
      </c>
      <c>
        <f>0+O15+O19</f>
      </c>
    </row>
    <row r="15" spans="1:16" ht="12.75">
      <c r="A15" s="26" t="s">
        <v>50</v>
      </c>
      <c s="31" t="s">
        <v>1311</v>
      </c>
      <c s="31" t="s">
        <v>3100</v>
      </c>
      <c s="26" t="s">
        <v>52</v>
      </c>
      <c s="32" t="s">
        <v>3101</v>
      </c>
      <c s="33" t="s">
        <v>2722</v>
      </c>
      <c s="34">
        <v>19.8208</v>
      </c>
      <c s="35">
        <v>0</v>
      </c>
      <c s="36">
        <f>ROUND(ROUND(H15,2)*ROUND(G15,5),2)</f>
      </c>
      <c r="O15">
        <f>(I15*21)/100</f>
      </c>
      <c t="s">
        <v>27</v>
      </c>
    </row>
    <row r="16" spans="1:5" ht="12.75">
      <c r="A16" s="37" t="s">
        <v>55</v>
      </c>
      <c r="E16" s="38" t="s">
        <v>58</v>
      </c>
    </row>
    <row r="17" spans="1:5" ht="12.75">
      <c r="A17" s="39" t="s">
        <v>57</v>
      </c>
      <c r="E17" s="40" t="s">
        <v>58</v>
      </c>
    </row>
    <row r="18" spans="1:5" ht="12.75">
      <c r="A18" t="s">
        <v>59</v>
      </c>
      <c r="E18" s="38" t="s">
        <v>58</v>
      </c>
    </row>
    <row r="19" spans="1:16" ht="12.75">
      <c r="A19" s="26" t="s">
        <v>50</v>
      </c>
      <c s="31" t="s">
        <v>1313</v>
      </c>
      <c s="31" t="s">
        <v>2780</v>
      </c>
      <c s="26" t="s">
        <v>52</v>
      </c>
      <c s="32" t="s">
        <v>2781</v>
      </c>
      <c s="33" t="s">
        <v>2722</v>
      </c>
      <c s="34">
        <v>19.8208</v>
      </c>
      <c s="35">
        <v>0</v>
      </c>
      <c s="36">
        <f>ROUND(ROUND(H19,2)*ROUND(G19,5),2)</f>
      </c>
      <c r="O19">
        <f>(I19*21)/100</f>
      </c>
      <c t="s">
        <v>27</v>
      </c>
    </row>
    <row r="20" spans="1:5" ht="12.75">
      <c r="A20" s="37" t="s">
        <v>55</v>
      </c>
      <c r="E20" s="38" t="s">
        <v>58</v>
      </c>
    </row>
    <row r="21" spans="1:5" ht="12.75">
      <c r="A21" s="39" t="s">
        <v>57</v>
      </c>
      <c r="E21" s="40" t="s">
        <v>58</v>
      </c>
    </row>
    <row r="22" spans="1:5" ht="12.75">
      <c r="A22" t="s">
        <v>59</v>
      </c>
      <c r="E22" s="38" t="s">
        <v>58</v>
      </c>
    </row>
    <row r="23" spans="1:18" ht="12.75" customHeight="1">
      <c r="A23" s="6" t="s">
        <v>47</v>
      </c>
      <c s="6"/>
      <c s="43" t="s">
        <v>84</v>
      </c>
      <c s="6"/>
      <c s="29" t="s">
        <v>2792</v>
      </c>
      <c s="6"/>
      <c s="6"/>
      <c s="6"/>
      <c s="44">
        <f>0+Q23</f>
      </c>
      <c r="O23">
        <f>0+R23</f>
      </c>
      <c r="Q23">
        <f>0+I24</f>
      </c>
      <c>
        <f>0+O24</f>
      </c>
    </row>
    <row r="24" spans="1:16" ht="12.75">
      <c r="A24" s="26" t="s">
        <v>50</v>
      </c>
      <c s="31" t="s">
        <v>1316</v>
      </c>
      <c s="31" t="s">
        <v>2793</v>
      </c>
      <c s="26" t="s">
        <v>52</v>
      </c>
      <c s="32" t="s">
        <v>2794</v>
      </c>
      <c s="33" t="s">
        <v>54</v>
      </c>
      <c s="34">
        <v>52.16</v>
      </c>
      <c s="35">
        <v>0</v>
      </c>
      <c s="36">
        <f>ROUND(ROUND(H24,2)*ROUND(G24,5),2)</f>
      </c>
      <c r="O24">
        <f>(I24*21)/100</f>
      </c>
      <c t="s">
        <v>27</v>
      </c>
    </row>
    <row r="25" spans="1:5" ht="12.75">
      <c r="A25" s="37" t="s">
        <v>55</v>
      </c>
      <c r="E25" s="38" t="s">
        <v>58</v>
      </c>
    </row>
    <row r="26" spans="1:5" ht="12.75">
      <c r="A26" s="39" t="s">
        <v>57</v>
      </c>
      <c r="E26" s="40" t="s">
        <v>58</v>
      </c>
    </row>
    <row r="27" spans="1:5" ht="12.75">
      <c r="A27" t="s">
        <v>59</v>
      </c>
      <c r="E27" s="38" t="s">
        <v>2795</v>
      </c>
    </row>
    <row r="28" spans="1:18" ht="12.75" customHeight="1">
      <c r="A28" s="6" t="s">
        <v>47</v>
      </c>
      <c s="6"/>
      <c s="43" t="s">
        <v>96</v>
      </c>
      <c s="6"/>
      <c s="29" t="s">
        <v>2796</v>
      </c>
      <c s="6"/>
      <c s="6"/>
      <c s="6"/>
      <c s="44">
        <f>0+Q28</f>
      </c>
      <c r="O28">
        <f>0+R28</f>
      </c>
      <c r="Q28">
        <f>0+I29</f>
      </c>
      <c>
        <f>0+O29</f>
      </c>
    </row>
    <row r="29" spans="1:16" ht="12.75">
      <c r="A29" s="26" t="s">
        <v>50</v>
      </c>
      <c s="31" t="s">
        <v>1318</v>
      </c>
      <c s="31" t="s">
        <v>3102</v>
      </c>
      <c s="26" t="s">
        <v>52</v>
      </c>
      <c s="32" t="s">
        <v>3103</v>
      </c>
      <c s="33" t="s">
        <v>2722</v>
      </c>
      <c s="34">
        <v>19.8208</v>
      </c>
      <c s="35">
        <v>0</v>
      </c>
      <c s="36">
        <f>ROUND(ROUND(H29,2)*ROUND(G29,5),2)</f>
      </c>
      <c r="O29">
        <f>(I29*21)/100</f>
      </c>
      <c t="s">
        <v>27</v>
      </c>
    </row>
    <row r="30" spans="1:5" ht="12.75">
      <c r="A30" s="37" t="s">
        <v>55</v>
      </c>
      <c r="E30" s="38" t="s">
        <v>58</v>
      </c>
    </row>
    <row r="31" spans="1:5" ht="12.75">
      <c r="A31" s="39" t="s">
        <v>57</v>
      </c>
      <c r="E31" s="40" t="s">
        <v>58</v>
      </c>
    </row>
    <row r="32" spans="1:5" ht="12.75">
      <c r="A32" t="s">
        <v>59</v>
      </c>
      <c r="E32" s="38" t="s">
        <v>58</v>
      </c>
    </row>
    <row r="33" spans="1:18" ht="12.75" customHeight="1">
      <c r="A33" s="6" t="s">
        <v>47</v>
      </c>
      <c s="6"/>
      <c s="43" t="s">
        <v>1090</v>
      </c>
      <c s="6"/>
      <c s="29" t="s">
        <v>2804</v>
      </c>
      <c s="6"/>
      <c s="6"/>
      <c s="6"/>
      <c s="44">
        <f>0+Q33</f>
      </c>
      <c r="O33">
        <f>0+R33</f>
      </c>
      <c r="Q33">
        <f>0+I34+I38</f>
      </c>
      <c>
        <f>0+O34+O38</f>
      </c>
    </row>
    <row r="34" spans="1:16" ht="12.75">
      <c r="A34" s="26" t="s">
        <v>50</v>
      </c>
      <c s="31" t="s">
        <v>1320</v>
      </c>
      <c s="31" t="s">
        <v>2833</v>
      </c>
      <c s="26" t="s">
        <v>52</v>
      </c>
      <c s="32" t="s">
        <v>2834</v>
      </c>
      <c s="33" t="s">
        <v>54</v>
      </c>
      <c s="34">
        <v>52.16</v>
      </c>
      <c s="35">
        <v>0</v>
      </c>
      <c s="36">
        <f>ROUND(ROUND(H34,2)*ROUND(G34,5),2)</f>
      </c>
      <c r="O34">
        <f>(I34*21)/100</f>
      </c>
      <c t="s">
        <v>27</v>
      </c>
    </row>
    <row r="35" spans="1:5" ht="12.75">
      <c r="A35" s="37" t="s">
        <v>55</v>
      </c>
      <c r="E35" s="38" t="s">
        <v>2835</v>
      </c>
    </row>
    <row r="36" spans="1:5" ht="12.75">
      <c r="A36" s="39" t="s">
        <v>57</v>
      </c>
      <c r="E36" s="40" t="s">
        <v>58</v>
      </c>
    </row>
    <row r="37" spans="1:5" ht="12.75">
      <c r="A37" t="s">
        <v>59</v>
      </c>
      <c r="E37" s="38" t="s">
        <v>58</v>
      </c>
    </row>
    <row r="38" spans="1:16" ht="12.75">
      <c r="A38" s="26" t="s">
        <v>50</v>
      </c>
      <c s="31" t="s">
        <v>1322</v>
      </c>
      <c s="31" t="s">
        <v>2836</v>
      </c>
      <c s="26" t="s">
        <v>52</v>
      </c>
      <c s="32" t="s">
        <v>2837</v>
      </c>
      <c s="33" t="s">
        <v>54</v>
      </c>
      <c s="34">
        <v>52.16</v>
      </c>
      <c s="35">
        <v>0</v>
      </c>
      <c s="36">
        <f>ROUND(ROUND(H38,2)*ROUND(G38,5),2)</f>
      </c>
      <c r="O38">
        <f>(I38*21)/100</f>
      </c>
      <c t="s">
        <v>27</v>
      </c>
    </row>
    <row r="39" spans="1:5" ht="12.75">
      <c r="A39" s="37" t="s">
        <v>55</v>
      </c>
      <c r="E39" s="38" t="s">
        <v>2835</v>
      </c>
    </row>
    <row r="40" spans="1:5" ht="12.75">
      <c r="A40" s="39" t="s">
        <v>57</v>
      </c>
      <c r="E40" s="40" t="s">
        <v>58</v>
      </c>
    </row>
    <row r="41" spans="1:5" ht="12.75">
      <c r="A41" t="s">
        <v>59</v>
      </c>
      <c r="E41" s="38" t="s">
        <v>58</v>
      </c>
    </row>
    <row r="42" spans="1:18" ht="12.75" customHeight="1">
      <c r="A42" s="6" t="s">
        <v>47</v>
      </c>
      <c s="6"/>
      <c s="43" t="s">
        <v>48</v>
      </c>
      <c s="6"/>
      <c s="29" t="s">
        <v>49</v>
      </c>
      <c s="6"/>
      <c s="6"/>
      <c s="6"/>
      <c s="44">
        <f>0+Q42</f>
      </c>
      <c r="O42">
        <f>0+R42</f>
      </c>
      <c r="Q42">
        <f>0+I43+I47+I51</f>
      </c>
      <c>
        <f>0+O43+O47+O51</f>
      </c>
    </row>
    <row r="43" spans="1:16" ht="12.75">
      <c r="A43" s="26" t="s">
        <v>50</v>
      </c>
      <c s="31" t="s">
        <v>1330</v>
      </c>
      <c s="31" t="s">
        <v>2838</v>
      </c>
      <c s="26" t="s">
        <v>52</v>
      </c>
      <c s="32" t="s">
        <v>2839</v>
      </c>
      <c s="33" t="s">
        <v>157</v>
      </c>
      <c s="34">
        <v>14.51888</v>
      </c>
      <c s="35">
        <v>0</v>
      </c>
      <c s="36">
        <f>ROUND(ROUND(H43,2)*ROUND(G43,5),2)</f>
      </c>
      <c r="O43">
        <f>(I43*21)/100</f>
      </c>
      <c t="s">
        <v>27</v>
      </c>
    </row>
    <row r="44" spans="1:5" ht="12.75">
      <c r="A44" s="37" t="s">
        <v>55</v>
      </c>
      <c r="E44" s="38" t="s">
        <v>58</v>
      </c>
    </row>
    <row r="45" spans="1:5" ht="38.25">
      <c r="A45" s="39" t="s">
        <v>57</v>
      </c>
      <c r="E45" s="40" t="s">
        <v>3104</v>
      </c>
    </row>
    <row r="46" spans="1:5" ht="12.75">
      <c r="A46" t="s">
        <v>59</v>
      </c>
      <c r="E46" s="38" t="s">
        <v>58</v>
      </c>
    </row>
    <row r="47" spans="1:16" ht="12.75">
      <c r="A47" s="26" t="s">
        <v>50</v>
      </c>
      <c s="31" t="s">
        <v>1324</v>
      </c>
      <c s="31" t="s">
        <v>2841</v>
      </c>
      <c s="26" t="s">
        <v>52</v>
      </c>
      <c s="32" t="s">
        <v>2842</v>
      </c>
      <c s="33" t="s">
        <v>54</v>
      </c>
      <c s="34">
        <v>52.16</v>
      </c>
      <c s="35">
        <v>0</v>
      </c>
      <c s="36">
        <f>ROUND(ROUND(H47,2)*ROUND(G47,5),2)</f>
      </c>
      <c r="O47">
        <f>(I47*21)/100</f>
      </c>
      <c t="s">
        <v>27</v>
      </c>
    </row>
    <row r="48" spans="1:5" ht="12.75">
      <c r="A48" s="37" t="s">
        <v>55</v>
      </c>
      <c r="E48" s="38" t="s">
        <v>58</v>
      </c>
    </row>
    <row r="49" spans="1:5" ht="12.75">
      <c r="A49" s="39" t="s">
        <v>57</v>
      </c>
      <c r="E49" s="40" t="s">
        <v>58</v>
      </c>
    </row>
    <row r="50" spans="1:5" ht="51">
      <c r="A50" t="s">
        <v>59</v>
      </c>
      <c r="E50" s="38" t="s">
        <v>2843</v>
      </c>
    </row>
    <row r="51" spans="1:16" ht="12.75">
      <c r="A51" s="26" t="s">
        <v>50</v>
      </c>
      <c s="31" t="s">
        <v>1326</v>
      </c>
      <c s="31" t="s">
        <v>3105</v>
      </c>
      <c s="26" t="s">
        <v>52</v>
      </c>
      <c s="32" t="s">
        <v>3106</v>
      </c>
      <c s="33" t="s">
        <v>76</v>
      </c>
      <c s="34">
        <v>35.2</v>
      </c>
      <c s="35">
        <v>0</v>
      </c>
      <c s="36">
        <f>ROUND(ROUND(H51,2)*ROUND(G51,5),2)</f>
      </c>
      <c r="O51">
        <f>(I51*21)/100</f>
      </c>
      <c t="s">
        <v>27</v>
      </c>
    </row>
    <row r="52" spans="1:5" ht="12.75">
      <c r="A52" s="37" t="s">
        <v>55</v>
      </c>
      <c r="E52" s="38" t="s">
        <v>3107</v>
      </c>
    </row>
    <row r="53" spans="1:5" ht="12.75">
      <c r="A53" s="39" t="s">
        <v>57</v>
      </c>
      <c r="E53" s="40" t="s">
        <v>58</v>
      </c>
    </row>
    <row r="54" spans="1:5" ht="12.75">
      <c r="A54" t="s">
        <v>59</v>
      </c>
      <c r="E54" s="38" t="s">
        <v>58</v>
      </c>
    </row>
    <row r="55" spans="1:18" ht="12.75" customHeight="1">
      <c r="A55" s="6" t="s">
        <v>47</v>
      </c>
      <c s="6"/>
      <c s="43" t="s">
        <v>2826</v>
      </c>
      <c s="6"/>
      <c s="29" t="s">
        <v>2827</v>
      </c>
      <c s="6"/>
      <c s="6"/>
      <c s="6"/>
      <c s="44">
        <f>0+Q55</f>
      </c>
      <c r="O55">
        <f>0+R55</f>
      </c>
      <c r="Q55">
        <f>0+I56</f>
      </c>
      <c>
        <f>0+O56</f>
      </c>
    </row>
    <row r="56" spans="1:16" ht="12.75">
      <c r="A56" s="26" t="s">
        <v>50</v>
      </c>
      <c s="31" t="s">
        <v>1309</v>
      </c>
      <c s="31" t="s">
        <v>2856</v>
      </c>
      <c s="26" t="s">
        <v>52</v>
      </c>
      <c s="32" t="s">
        <v>2857</v>
      </c>
      <c s="33" t="s">
        <v>157</v>
      </c>
      <c s="34">
        <v>56.52659</v>
      </c>
      <c s="35">
        <v>0</v>
      </c>
      <c s="36">
        <f>ROUND(ROUND(H56,2)*ROUND(G56,5),2)</f>
      </c>
      <c r="O56">
        <f>(I56*21)/100</f>
      </c>
      <c t="s">
        <v>27</v>
      </c>
    </row>
    <row r="57" spans="1:5" ht="12.75">
      <c r="A57" s="37" t="s">
        <v>55</v>
      </c>
      <c r="E57" s="38" t="s">
        <v>58</v>
      </c>
    </row>
    <row r="58" spans="1:5" ht="12.75">
      <c r="A58" s="39" t="s">
        <v>57</v>
      </c>
      <c r="E58" s="40" t="s">
        <v>58</v>
      </c>
    </row>
    <row r="59" spans="1:5" ht="12.75">
      <c r="A59" t="s">
        <v>59</v>
      </c>
      <c r="E59"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28</v>
      </c>
      <c s="41">
        <f>0+I9</f>
      </c>
      <c r="O3" t="s">
        <v>22</v>
      </c>
      <c t="s">
        <v>27</v>
      </c>
    </row>
    <row r="4" spans="1:16" ht="15" customHeight="1">
      <c r="A4" t="s">
        <v>16</v>
      </c>
      <c s="12" t="s">
        <v>17</v>
      </c>
      <c s="13" t="s">
        <v>18</v>
      </c>
      <c s="1"/>
      <c s="14" t="s">
        <v>19</v>
      </c>
      <c s="1"/>
      <c s="1"/>
      <c s="11"/>
      <c s="11"/>
      <c r="O4" t="s">
        <v>23</v>
      </c>
      <c t="s">
        <v>27</v>
      </c>
    </row>
    <row r="5" spans="1:16" ht="12.75" customHeight="1">
      <c r="A5" t="s">
        <v>20</v>
      </c>
      <c s="16" t="s">
        <v>21</v>
      </c>
      <c s="17" t="s">
        <v>28</v>
      </c>
      <c s="6"/>
      <c s="18" t="s">
        <v>29</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48</v>
      </c>
      <c s="27"/>
      <c s="29" t="s">
        <v>49</v>
      </c>
      <c s="27"/>
      <c s="27"/>
      <c s="27"/>
      <c s="30">
        <f>0+Q9</f>
      </c>
      <c r="O9">
        <f>0+R9</f>
      </c>
      <c r="Q9">
        <f>0+I10</f>
      </c>
      <c>
        <f>0+O10</f>
      </c>
    </row>
    <row r="10" spans="1:16" ht="12.75">
      <c r="A10" s="26" t="s">
        <v>50</v>
      </c>
      <c s="31" t="s">
        <v>33</v>
      </c>
      <c s="31" t="s">
        <v>51</v>
      </c>
      <c s="26" t="s">
        <v>52</v>
      </c>
      <c s="32" t="s">
        <v>53</v>
      </c>
      <c s="33" t="s">
        <v>54</v>
      </c>
      <c s="34">
        <v>132.45</v>
      </c>
      <c s="35">
        <v>0</v>
      </c>
      <c s="36">
        <f>ROUND(ROUND(H10,2)*ROUND(G10,5),2)</f>
      </c>
      <c r="O10">
        <f>(I10*21)/100</f>
      </c>
      <c t="s">
        <v>27</v>
      </c>
    </row>
    <row r="11" spans="1:5" ht="12.75">
      <c r="A11" s="37" t="s">
        <v>55</v>
      </c>
      <c r="E11" s="38" t="s">
        <v>56</v>
      </c>
    </row>
    <row r="12" spans="1:5" ht="12.75">
      <c r="A12" s="39" t="s">
        <v>57</v>
      </c>
      <c r="E12" s="40" t="s">
        <v>58</v>
      </c>
    </row>
    <row r="13" spans="1:5" ht="38.25">
      <c r="A13" t="s">
        <v>59</v>
      </c>
      <c r="E13" s="38" t="s">
        <v>60</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7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0+O9+O14+O19+O48+O61+O70</f>
      </c>
      <c t="s">
        <v>26</v>
      </c>
    </row>
    <row r="3" spans="1:16" ht="15" customHeight="1">
      <c r="A3" t="s">
        <v>11</v>
      </c>
      <c s="12" t="s">
        <v>13</v>
      </c>
      <c s="13" t="s">
        <v>14</v>
      </c>
      <c s="1"/>
      <c s="14" t="s">
        <v>15</v>
      </c>
      <c s="1"/>
      <c s="9"/>
      <c s="8" t="s">
        <v>3108</v>
      </c>
      <c s="41">
        <f>0+I9+I14+I19+I48+I61+I70</f>
      </c>
      <c r="O3" t="s">
        <v>22</v>
      </c>
      <c t="s">
        <v>27</v>
      </c>
    </row>
    <row r="4" spans="1:16" ht="15" customHeight="1">
      <c r="A4" t="s">
        <v>16</v>
      </c>
      <c s="12" t="s">
        <v>17</v>
      </c>
      <c s="13" t="s">
        <v>2709</v>
      </c>
      <c s="1"/>
      <c s="14" t="s">
        <v>2710</v>
      </c>
      <c s="1"/>
      <c s="1"/>
      <c s="11"/>
      <c s="11"/>
      <c r="O4" t="s">
        <v>23</v>
      </c>
      <c t="s">
        <v>27</v>
      </c>
    </row>
    <row r="5" spans="1:16" ht="12.75" customHeight="1">
      <c r="A5" t="s">
        <v>20</v>
      </c>
      <c s="16" t="s">
        <v>21</v>
      </c>
      <c s="17" t="s">
        <v>3108</v>
      </c>
      <c s="6"/>
      <c s="18" t="s">
        <v>3109</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1090</v>
      </c>
      <c s="27"/>
      <c s="29" t="s">
        <v>2804</v>
      </c>
      <c s="27"/>
      <c s="27"/>
      <c s="27"/>
      <c s="30">
        <f>0+Q9</f>
      </c>
      <c r="O9">
        <f>0+R9</f>
      </c>
      <c r="Q9">
        <f>0+I10</f>
      </c>
      <c>
        <f>0+O10</f>
      </c>
    </row>
    <row r="10" spans="1:16" ht="12.75">
      <c r="A10" s="26" t="s">
        <v>50</v>
      </c>
      <c s="31" t="s">
        <v>1332</v>
      </c>
      <c s="31" t="s">
        <v>3111</v>
      </c>
      <c s="26" t="s">
        <v>52</v>
      </c>
      <c s="32" t="s">
        <v>3112</v>
      </c>
      <c s="33" t="s">
        <v>54</v>
      </c>
      <c s="34">
        <v>271.52</v>
      </c>
      <c s="35">
        <v>0</v>
      </c>
      <c s="36">
        <f>ROUND(ROUND(H10,2)*ROUND(G10,5),2)</f>
      </c>
      <c r="O10">
        <f>(I10*21)/100</f>
      </c>
      <c t="s">
        <v>27</v>
      </c>
    </row>
    <row r="11" spans="1:5" ht="12.75">
      <c r="A11" s="37" t="s">
        <v>55</v>
      </c>
      <c r="E11" s="38" t="s">
        <v>58</v>
      </c>
    </row>
    <row r="12" spans="1:5" ht="38.25">
      <c r="A12" s="39" t="s">
        <v>57</v>
      </c>
      <c r="E12" s="40" t="s">
        <v>3113</v>
      </c>
    </row>
    <row r="13" spans="1:5" ht="25.5">
      <c r="A13" t="s">
        <v>59</v>
      </c>
      <c r="E13" s="38" t="s">
        <v>3114</v>
      </c>
    </row>
    <row r="14" spans="1:18" ht="12.75" customHeight="1">
      <c r="A14" s="6" t="s">
        <v>47</v>
      </c>
      <c s="6"/>
      <c s="43" t="s">
        <v>1093</v>
      </c>
      <c s="6"/>
      <c s="29" t="s">
        <v>2810</v>
      </c>
      <c s="6"/>
      <c s="6"/>
      <c s="6"/>
      <c s="44">
        <f>0+Q14</f>
      </c>
      <c r="O14">
        <f>0+R14</f>
      </c>
      <c r="Q14">
        <f>0+I15</f>
      </c>
      <c>
        <f>0+O15</f>
      </c>
    </row>
    <row r="15" spans="1:16" ht="12.75">
      <c r="A15" s="26" t="s">
        <v>50</v>
      </c>
      <c s="31" t="s">
        <v>1334</v>
      </c>
      <c s="31" t="s">
        <v>2811</v>
      </c>
      <c s="26" t="s">
        <v>52</v>
      </c>
      <c s="32" t="s">
        <v>2812</v>
      </c>
      <c s="33" t="s">
        <v>54</v>
      </c>
      <c s="34">
        <v>186.1496</v>
      </c>
      <c s="35">
        <v>0</v>
      </c>
      <c s="36">
        <f>ROUND(ROUND(H15,2)*ROUND(G15,5),2)</f>
      </c>
      <c r="O15">
        <f>(I15*21)/100</f>
      </c>
      <c t="s">
        <v>27</v>
      </c>
    </row>
    <row r="16" spans="1:5" ht="12.75">
      <c r="A16" s="37" t="s">
        <v>55</v>
      </c>
      <c r="E16" s="38" t="s">
        <v>58</v>
      </c>
    </row>
    <row r="17" spans="1:5" ht="12.75">
      <c r="A17" s="39" t="s">
        <v>57</v>
      </c>
      <c r="E17" s="40" t="s">
        <v>3115</v>
      </c>
    </row>
    <row r="18" spans="1:5" ht="12.75">
      <c r="A18" t="s">
        <v>59</v>
      </c>
      <c r="E18" s="38" t="s">
        <v>58</v>
      </c>
    </row>
    <row r="19" spans="1:18" ht="12.75" customHeight="1">
      <c r="A19" s="6" t="s">
        <v>47</v>
      </c>
      <c s="6"/>
      <c s="43" t="s">
        <v>48</v>
      </c>
      <c s="6"/>
      <c s="29" t="s">
        <v>49</v>
      </c>
      <c s="6"/>
      <c s="6"/>
      <c s="6"/>
      <c s="44">
        <f>0+Q19</f>
      </c>
      <c r="O19">
        <f>0+R19</f>
      </c>
      <c r="Q19">
        <f>0+I20+I24+I28+I32+I36+I40+I44</f>
      </c>
      <c>
        <f>0+O20+O24+O28+O32+O36+O40+O44</f>
      </c>
    </row>
    <row r="20" spans="1:16" ht="12.75">
      <c r="A20" s="26" t="s">
        <v>50</v>
      </c>
      <c s="31" t="s">
        <v>1338</v>
      </c>
      <c s="31" t="s">
        <v>3116</v>
      </c>
      <c s="26" t="s">
        <v>52</v>
      </c>
      <c s="32" t="s">
        <v>3117</v>
      </c>
      <c s="33" t="s">
        <v>54</v>
      </c>
      <c s="34">
        <v>68.2992</v>
      </c>
      <c s="35">
        <v>0</v>
      </c>
      <c s="36">
        <f>ROUND(ROUND(H20,2)*ROUND(G20,5),2)</f>
      </c>
      <c r="O20">
        <f>(I20*21)/100</f>
      </c>
      <c t="s">
        <v>27</v>
      </c>
    </row>
    <row r="21" spans="1:5" ht="12.75">
      <c r="A21" s="37" t="s">
        <v>55</v>
      </c>
      <c r="E21" s="38" t="s">
        <v>58</v>
      </c>
    </row>
    <row r="22" spans="1:5" ht="25.5">
      <c r="A22" s="39" t="s">
        <v>57</v>
      </c>
      <c r="E22" s="40" t="s">
        <v>3118</v>
      </c>
    </row>
    <row r="23" spans="1:5" ht="12.75">
      <c r="A23" t="s">
        <v>59</v>
      </c>
      <c r="E23" s="38" t="s">
        <v>3119</v>
      </c>
    </row>
    <row r="24" spans="1:16" ht="12.75">
      <c r="A24" s="26" t="s">
        <v>50</v>
      </c>
      <c s="31" t="s">
        <v>1344</v>
      </c>
      <c s="31" t="s">
        <v>3120</v>
      </c>
      <c s="26" t="s">
        <v>52</v>
      </c>
      <c s="32" t="s">
        <v>3121</v>
      </c>
      <c s="33" t="s">
        <v>54</v>
      </c>
      <c s="34">
        <v>27.37762</v>
      </c>
      <c s="35">
        <v>0</v>
      </c>
      <c s="36">
        <f>ROUND(ROUND(H24,2)*ROUND(G24,5),2)</f>
      </c>
      <c r="O24">
        <f>(I24*21)/100</f>
      </c>
      <c t="s">
        <v>27</v>
      </c>
    </row>
    <row r="25" spans="1:5" ht="12.75">
      <c r="A25" s="37" t="s">
        <v>55</v>
      </c>
      <c r="E25" s="38" t="s">
        <v>58</v>
      </c>
    </row>
    <row r="26" spans="1:5" ht="51">
      <c r="A26" s="39" t="s">
        <v>57</v>
      </c>
      <c r="E26" s="40" t="s">
        <v>3122</v>
      </c>
    </row>
    <row r="27" spans="1:5" ht="12.75">
      <c r="A27" t="s">
        <v>59</v>
      </c>
      <c r="E27" s="38" t="s">
        <v>58</v>
      </c>
    </row>
    <row r="28" spans="1:16" ht="12.75">
      <c r="A28" s="26" t="s">
        <v>50</v>
      </c>
      <c s="31" t="s">
        <v>1336</v>
      </c>
      <c s="31" t="s">
        <v>2841</v>
      </c>
      <c s="26" t="s">
        <v>52</v>
      </c>
      <c s="32" t="s">
        <v>2842</v>
      </c>
      <c s="33" t="s">
        <v>54</v>
      </c>
      <c s="34">
        <v>66.96</v>
      </c>
      <c s="35">
        <v>0</v>
      </c>
      <c s="36">
        <f>ROUND(ROUND(H28,2)*ROUND(G28,5),2)</f>
      </c>
      <c r="O28">
        <f>(I28*21)/100</f>
      </c>
      <c t="s">
        <v>27</v>
      </c>
    </row>
    <row r="29" spans="1:5" ht="12.75">
      <c r="A29" s="37" t="s">
        <v>55</v>
      </c>
      <c r="E29" s="38" t="s">
        <v>58</v>
      </c>
    </row>
    <row r="30" spans="1:5" ht="12.75">
      <c r="A30" s="39" t="s">
        <v>57</v>
      </c>
      <c r="E30" s="40" t="s">
        <v>3123</v>
      </c>
    </row>
    <row r="31" spans="1:5" ht="51">
      <c r="A31" t="s">
        <v>59</v>
      </c>
      <c r="E31" s="38" t="s">
        <v>2843</v>
      </c>
    </row>
    <row r="32" spans="1:16" ht="12.75">
      <c r="A32" s="26" t="s">
        <v>50</v>
      </c>
      <c s="31" t="s">
        <v>1342</v>
      </c>
      <c s="31" t="s">
        <v>2896</v>
      </c>
      <c s="26" t="s">
        <v>52</v>
      </c>
      <c s="32" t="s">
        <v>2897</v>
      </c>
      <c s="33" t="s">
        <v>54</v>
      </c>
      <c s="34">
        <v>24.4408</v>
      </c>
      <c s="35">
        <v>0</v>
      </c>
      <c s="36">
        <f>ROUND(ROUND(H32,2)*ROUND(G32,5),2)</f>
      </c>
      <c r="O32">
        <f>(I32*21)/100</f>
      </c>
      <c t="s">
        <v>27</v>
      </c>
    </row>
    <row r="33" spans="1:5" ht="12.75">
      <c r="A33" s="37" t="s">
        <v>55</v>
      </c>
      <c r="E33" s="38" t="s">
        <v>58</v>
      </c>
    </row>
    <row r="34" spans="1:5" ht="12.75">
      <c r="A34" s="39" t="s">
        <v>57</v>
      </c>
      <c r="E34" s="40" t="s">
        <v>3124</v>
      </c>
    </row>
    <row r="35" spans="1:5" ht="12.75">
      <c r="A35" t="s">
        <v>59</v>
      </c>
      <c r="E35" s="38" t="s">
        <v>58</v>
      </c>
    </row>
    <row r="36" spans="1:16" ht="12.75">
      <c r="A36" s="26" t="s">
        <v>50</v>
      </c>
      <c s="31" t="s">
        <v>1348</v>
      </c>
      <c s="31" t="s">
        <v>3125</v>
      </c>
      <c s="26" t="s">
        <v>52</v>
      </c>
      <c s="32" t="s">
        <v>3126</v>
      </c>
      <c s="33" t="s">
        <v>82</v>
      </c>
      <c s="34">
        <v>5</v>
      </c>
      <c s="35">
        <v>0</v>
      </c>
      <c s="36">
        <f>ROUND(ROUND(H36,2)*ROUND(G36,5),2)</f>
      </c>
      <c r="O36">
        <f>(I36*21)/100</f>
      </c>
      <c t="s">
        <v>27</v>
      </c>
    </row>
    <row r="37" spans="1:5" ht="12.75">
      <c r="A37" s="37" t="s">
        <v>55</v>
      </c>
      <c r="E37" s="38" t="s">
        <v>58</v>
      </c>
    </row>
    <row r="38" spans="1:5" ht="25.5">
      <c r="A38" s="39" t="s">
        <v>57</v>
      </c>
      <c r="E38" s="40" t="s">
        <v>3127</v>
      </c>
    </row>
    <row r="39" spans="1:5" ht="76.5">
      <c r="A39" t="s">
        <v>59</v>
      </c>
      <c r="E39" s="38" t="s">
        <v>3128</v>
      </c>
    </row>
    <row r="40" spans="1:16" ht="12.75">
      <c r="A40" s="26" t="s">
        <v>50</v>
      </c>
      <c s="31" t="s">
        <v>1351</v>
      </c>
      <c s="31" t="s">
        <v>3129</v>
      </c>
      <c s="26" t="s">
        <v>52</v>
      </c>
      <c s="32" t="s">
        <v>3130</v>
      </c>
      <c s="33" t="s">
        <v>82</v>
      </c>
      <c s="34">
        <v>10</v>
      </c>
      <c s="35">
        <v>0</v>
      </c>
      <c s="36">
        <f>ROUND(ROUND(H40,2)*ROUND(G40,5),2)</f>
      </c>
      <c r="O40">
        <f>(I40*21)/100</f>
      </c>
      <c t="s">
        <v>27</v>
      </c>
    </row>
    <row r="41" spans="1:5" ht="12.75">
      <c r="A41" s="37" t="s">
        <v>55</v>
      </c>
      <c r="E41" s="38" t="s">
        <v>3131</v>
      </c>
    </row>
    <row r="42" spans="1:5" ht="12.75">
      <c r="A42" s="39" t="s">
        <v>57</v>
      </c>
      <c r="E42" s="40" t="s">
        <v>58</v>
      </c>
    </row>
    <row r="43" spans="1:5" ht="25.5">
      <c r="A43" t="s">
        <v>59</v>
      </c>
      <c r="E43" s="38" t="s">
        <v>3132</v>
      </c>
    </row>
    <row r="44" spans="1:16" ht="12.75">
      <c r="A44" s="26" t="s">
        <v>50</v>
      </c>
      <c s="31" t="s">
        <v>1340</v>
      </c>
      <c s="31" t="s">
        <v>3133</v>
      </c>
      <c s="26" t="s">
        <v>52</v>
      </c>
      <c s="32" t="s">
        <v>3134</v>
      </c>
      <c s="33" t="s">
        <v>76</v>
      </c>
      <c s="34">
        <v>18.53311</v>
      </c>
      <c s="35">
        <v>0</v>
      </c>
      <c s="36">
        <f>ROUND(ROUND(H44,2)*ROUND(G44,5),2)</f>
      </c>
      <c r="O44">
        <f>(I44*21)/100</f>
      </c>
      <c t="s">
        <v>27</v>
      </c>
    </row>
    <row r="45" spans="1:5" ht="12.75">
      <c r="A45" s="37" t="s">
        <v>55</v>
      </c>
      <c r="E45" s="38" t="s">
        <v>58</v>
      </c>
    </row>
    <row r="46" spans="1:5" ht="38.25">
      <c r="A46" s="39" t="s">
        <v>57</v>
      </c>
      <c r="E46" s="40" t="s">
        <v>3135</v>
      </c>
    </row>
    <row r="47" spans="1:5" ht="12.75">
      <c r="A47" t="s">
        <v>59</v>
      </c>
      <c r="E47" s="38" t="s">
        <v>3136</v>
      </c>
    </row>
    <row r="48" spans="1:18" ht="12.75" customHeight="1">
      <c r="A48" s="6" t="s">
        <v>47</v>
      </c>
      <c s="6"/>
      <c s="43" t="s">
        <v>642</v>
      </c>
      <c s="6"/>
      <c s="29" t="s">
        <v>3137</v>
      </c>
      <c s="6"/>
      <c s="6"/>
      <c s="6"/>
      <c s="44">
        <f>0+Q48</f>
      </c>
      <c r="O48">
        <f>0+R48</f>
      </c>
      <c r="Q48">
        <f>0+I49+I53+I57</f>
      </c>
      <c>
        <f>0+O49+O53+O57</f>
      </c>
    </row>
    <row r="49" spans="1:16" ht="12.75">
      <c r="A49" s="26" t="s">
        <v>50</v>
      </c>
      <c s="31" t="s">
        <v>1356</v>
      </c>
      <c s="31" t="s">
        <v>3138</v>
      </c>
      <c s="26" t="s">
        <v>52</v>
      </c>
      <c s="32" t="s">
        <v>3139</v>
      </c>
      <c s="33" t="s">
        <v>54</v>
      </c>
      <c s="34">
        <v>93.64388</v>
      </c>
      <c s="35">
        <v>0</v>
      </c>
      <c s="36">
        <f>ROUND(ROUND(H49,2)*ROUND(G49,5),2)</f>
      </c>
      <c r="O49">
        <f>(I49*21)/100</f>
      </c>
      <c t="s">
        <v>27</v>
      </c>
    </row>
    <row r="50" spans="1:5" ht="12.75">
      <c r="A50" s="37" t="s">
        <v>55</v>
      </c>
      <c r="E50" s="38" t="s">
        <v>58</v>
      </c>
    </row>
    <row r="51" spans="1:5" ht="25.5">
      <c r="A51" s="39" t="s">
        <v>57</v>
      </c>
      <c r="E51" s="40" t="s">
        <v>3140</v>
      </c>
    </row>
    <row r="52" spans="1:5" ht="76.5">
      <c r="A52" t="s">
        <v>59</v>
      </c>
      <c r="E52" s="38" t="s">
        <v>3141</v>
      </c>
    </row>
    <row r="53" spans="1:16" ht="12.75">
      <c r="A53" s="26" t="s">
        <v>50</v>
      </c>
      <c s="31" t="s">
        <v>1358</v>
      </c>
      <c s="31" t="s">
        <v>3142</v>
      </c>
      <c s="26" t="s">
        <v>52</v>
      </c>
      <c s="32" t="s">
        <v>3143</v>
      </c>
      <c s="33" t="s">
        <v>54</v>
      </c>
      <c s="34">
        <v>200</v>
      </c>
      <c s="35">
        <v>0</v>
      </c>
      <c s="36">
        <f>ROUND(ROUND(H53,2)*ROUND(G53,5),2)</f>
      </c>
      <c r="O53">
        <f>(I53*21)/100</f>
      </c>
      <c t="s">
        <v>27</v>
      </c>
    </row>
    <row r="54" spans="1:5" ht="12.75">
      <c r="A54" s="37" t="s">
        <v>55</v>
      </c>
      <c r="E54" s="38" t="s">
        <v>58</v>
      </c>
    </row>
    <row r="55" spans="1:5" ht="12.75">
      <c r="A55" s="39" t="s">
        <v>57</v>
      </c>
      <c r="E55" s="40" t="s">
        <v>3144</v>
      </c>
    </row>
    <row r="56" spans="1:5" ht="102">
      <c r="A56" t="s">
        <v>59</v>
      </c>
      <c r="E56" s="38" t="s">
        <v>3145</v>
      </c>
    </row>
    <row r="57" spans="1:16" ht="12.75">
      <c r="A57" s="26" t="s">
        <v>50</v>
      </c>
      <c s="31" t="s">
        <v>1354</v>
      </c>
      <c s="31" t="s">
        <v>3146</v>
      </c>
      <c s="26" t="s">
        <v>52</v>
      </c>
      <c s="32" t="s">
        <v>3147</v>
      </c>
      <c s="33" t="s">
        <v>54</v>
      </c>
      <c s="34">
        <v>100</v>
      </c>
      <c s="35">
        <v>0</v>
      </c>
      <c s="36">
        <f>ROUND(ROUND(H57,2)*ROUND(G57,5),2)</f>
      </c>
      <c r="O57">
        <f>(I57*21)/100</f>
      </c>
      <c t="s">
        <v>27</v>
      </c>
    </row>
    <row r="58" spans="1:5" ht="12.75">
      <c r="A58" s="37" t="s">
        <v>55</v>
      </c>
      <c r="E58" s="38" t="s">
        <v>3148</v>
      </c>
    </row>
    <row r="59" spans="1:5" ht="25.5">
      <c r="A59" s="39" t="s">
        <v>57</v>
      </c>
      <c r="E59" s="40" t="s">
        <v>3149</v>
      </c>
    </row>
    <row r="60" spans="1:5" ht="38.25">
      <c r="A60" t="s">
        <v>59</v>
      </c>
      <c r="E60" s="38" t="s">
        <v>3150</v>
      </c>
    </row>
    <row r="61" spans="1:18" ht="12.75" customHeight="1">
      <c r="A61" s="6" t="s">
        <v>47</v>
      </c>
      <c s="6"/>
      <c s="43" t="s">
        <v>648</v>
      </c>
      <c s="6"/>
      <c s="29" t="s">
        <v>3151</v>
      </c>
      <c s="6"/>
      <c s="6"/>
      <c s="6"/>
      <c s="44">
        <f>0+Q61</f>
      </c>
      <c r="O61">
        <f>0+R61</f>
      </c>
      <c r="Q61">
        <f>0+I62+I66</f>
      </c>
      <c>
        <f>0+O62+O66</f>
      </c>
    </row>
    <row r="62" spans="1:16" ht="12.75">
      <c r="A62" s="26" t="s">
        <v>50</v>
      </c>
      <c s="31" t="s">
        <v>1362</v>
      </c>
      <c s="31" t="s">
        <v>3152</v>
      </c>
      <c s="26" t="s">
        <v>52</v>
      </c>
      <c s="32" t="s">
        <v>3153</v>
      </c>
      <c s="33" t="s">
        <v>2722</v>
      </c>
      <c s="34">
        <v>2.08</v>
      </c>
      <c s="35">
        <v>0</v>
      </c>
      <c s="36">
        <f>ROUND(ROUND(H62,2)*ROUND(G62,5),2)</f>
      </c>
      <c r="O62">
        <f>(I62*21)/100</f>
      </c>
      <c t="s">
        <v>27</v>
      </c>
    </row>
    <row r="63" spans="1:5" ht="12.75">
      <c r="A63" s="37" t="s">
        <v>55</v>
      </c>
      <c r="E63" s="38" t="s">
        <v>58</v>
      </c>
    </row>
    <row r="64" spans="1:5" ht="12.75">
      <c r="A64" s="39" t="s">
        <v>57</v>
      </c>
      <c r="E64" s="40" t="s">
        <v>3154</v>
      </c>
    </row>
    <row r="65" spans="1:5" ht="76.5">
      <c r="A65" t="s">
        <v>59</v>
      </c>
      <c r="E65" s="38" t="s">
        <v>3155</v>
      </c>
    </row>
    <row r="66" spans="1:16" ht="12.75">
      <c r="A66" s="26" t="s">
        <v>50</v>
      </c>
      <c s="31" t="s">
        <v>1360</v>
      </c>
      <c s="31" t="s">
        <v>3156</v>
      </c>
      <c s="26" t="s">
        <v>52</v>
      </c>
      <c s="32" t="s">
        <v>3157</v>
      </c>
      <c s="33" t="s">
        <v>54</v>
      </c>
      <c s="34">
        <v>26</v>
      </c>
      <c s="35">
        <v>0</v>
      </c>
      <c s="36">
        <f>ROUND(ROUND(H66,2)*ROUND(G66,5),2)</f>
      </c>
      <c r="O66">
        <f>(I66*21)/100</f>
      </c>
      <c t="s">
        <v>27</v>
      </c>
    </row>
    <row r="67" spans="1:5" ht="12.75">
      <c r="A67" s="37" t="s">
        <v>55</v>
      </c>
      <c r="E67" s="38" t="s">
        <v>58</v>
      </c>
    </row>
    <row r="68" spans="1:5" ht="12.75">
      <c r="A68" s="39" t="s">
        <v>57</v>
      </c>
      <c r="E68" s="40" t="s">
        <v>3158</v>
      </c>
    </row>
    <row r="69" spans="1:5" ht="38.25">
      <c r="A69" t="s">
        <v>59</v>
      </c>
      <c r="E69" s="38" t="s">
        <v>3159</v>
      </c>
    </row>
    <row r="70" spans="1:18" ht="12.75" customHeight="1">
      <c r="A70" s="6" t="s">
        <v>47</v>
      </c>
      <c s="6"/>
      <c s="43" t="s">
        <v>1201</v>
      </c>
      <c s="6"/>
      <c s="29" t="s">
        <v>2719</v>
      </c>
      <c s="6"/>
      <c s="6"/>
      <c s="6"/>
      <c s="44">
        <f>0+Q70</f>
      </c>
      <c r="O70">
        <f>0+R70</f>
      </c>
      <c r="Q70">
        <f>0+I71+I75</f>
      </c>
      <c>
        <f>0+O71+O75</f>
      </c>
    </row>
    <row r="71" spans="1:16" ht="12.75">
      <c r="A71" s="26" t="s">
        <v>50</v>
      </c>
      <c s="31" t="s">
        <v>1364</v>
      </c>
      <c s="31" t="s">
        <v>3160</v>
      </c>
      <c s="26" t="s">
        <v>52</v>
      </c>
      <c s="32" t="s">
        <v>2904</v>
      </c>
      <c s="33" t="s">
        <v>54</v>
      </c>
      <c s="34">
        <v>66.96</v>
      </c>
      <c s="35">
        <v>0</v>
      </c>
      <c s="36">
        <f>ROUND(ROUND(H71,2)*ROUND(G71,5),2)</f>
      </c>
      <c r="O71">
        <f>(I71*21)/100</f>
      </c>
      <c t="s">
        <v>27</v>
      </c>
    </row>
    <row r="72" spans="1:5" ht="12.75">
      <c r="A72" s="37" t="s">
        <v>55</v>
      </c>
      <c r="E72" s="38" t="s">
        <v>58</v>
      </c>
    </row>
    <row r="73" spans="1:5" ht="12.75">
      <c r="A73" s="39" t="s">
        <v>57</v>
      </c>
      <c r="E73" s="40" t="s">
        <v>3161</v>
      </c>
    </row>
    <row r="74" spans="1:5" ht="25.5">
      <c r="A74" t="s">
        <v>59</v>
      </c>
      <c r="E74" s="38" t="s">
        <v>3162</v>
      </c>
    </row>
    <row r="75" spans="1:16" ht="12.75">
      <c r="A75" s="26" t="s">
        <v>50</v>
      </c>
      <c s="31" t="s">
        <v>1368</v>
      </c>
      <c s="31" t="s">
        <v>2856</v>
      </c>
      <c s="26" t="s">
        <v>52</v>
      </c>
      <c s="32" t="s">
        <v>2857</v>
      </c>
      <c s="33" t="s">
        <v>157</v>
      </c>
      <c s="34">
        <v>197.6264</v>
      </c>
      <c s="35">
        <v>0</v>
      </c>
      <c s="36">
        <f>ROUND(ROUND(H75,2)*ROUND(G75,5),2)</f>
      </c>
      <c r="O75">
        <f>(I75*21)/100</f>
      </c>
      <c t="s">
        <v>27</v>
      </c>
    </row>
    <row r="76" spans="1:5" ht="12.75">
      <c r="A76" s="37" t="s">
        <v>55</v>
      </c>
      <c r="E76" s="38" t="s">
        <v>58</v>
      </c>
    </row>
    <row r="77" spans="1:5" ht="12.75">
      <c r="A77" s="39" t="s">
        <v>57</v>
      </c>
      <c r="E77" s="40" t="s">
        <v>58</v>
      </c>
    </row>
    <row r="78" spans="1:5" ht="12.75">
      <c r="A78" t="s">
        <v>59</v>
      </c>
      <c r="E78"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3163</v>
      </c>
      <c s="41">
        <f>0+I9</f>
      </c>
      <c r="O3" t="s">
        <v>22</v>
      </c>
      <c t="s">
        <v>27</v>
      </c>
    </row>
    <row r="4" spans="1:16" ht="15" customHeight="1">
      <c r="A4" t="s">
        <v>16</v>
      </c>
      <c s="12" t="s">
        <v>17</v>
      </c>
      <c s="13" t="s">
        <v>2709</v>
      </c>
      <c s="1"/>
      <c s="14" t="s">
        <v>2710</v>
      </c>
      <c s="1"/>
      <c s="1"/>
      <c s="11"/>
      <c s="11"/>
      <c r="O4" t="s">
        <v>23</v>
      </c>
      <c t="s">
        <v>27</v>
      </c>
    </row>
    <row r="5" spans="1:16" ht="12.75" customHeight="1">
      <c r="A5" t="s">
        <v>20</v>
      </c>
      <c s="16" t="s">
        <v>21</v>
      </c>
      <c s="17" t="s">
        <v>3163</v>
      </c>
      <c s="6"/>
      <c s="18" t="s">
        <v>3163</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158</v>
      </c>
      <c s="27"/>
      <c s="29" t="s">
        <v>159</v>
      </c>
      <c s="27"/>
      <c s="27"/>
      <c s="27"/>
      <c s="30">
        <f>0+Q9</f>
      </c>
      <c r="O9">
        <f>0+R9</f>
      </c>
      <c r="Q9">
        <f>0+I10+I14+I18+I22+I26+I30</f>
      </c>
      <c>
        <f>0+O10+O14+O18+O22+O26+O30</f>
      </c>
    </row>
    <row r="10" spans="1:16" ht="12.75">
      <c r="A10" s="26" t="s">
        <v>50</v>
      </c>
      <c s="31" t="s">
        <v>1371</v>
      </c>
      <c s="31" t="s">
        <v>3165</v>
      </c>
      <c s="26" t="s">
        <v>52</v>
      </c>
      <c s="32" t="s">
        <v>3166</v>
      </c>
      <c s="33" t="s">
        <v>163</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1373</v>
      </c>
      <c s="31" t="s">
        <v>3167</v>
      </c>
      <c s="26" t="s">
        <v>52</v>
      </c>
      <c s="32" t="s">
        <v>3168</v>
      </c>
      <c s="33" t="s">
        <v>163</v>
      </c>
      <c s="34">
        <v>20</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1375</v>
      </c>
      <c s="31" t="s">
        <v>3169</v>
      </c>
      <c s="26" t="s">
        <v>52</v>
      </c>
      <c s="32" t="s">
        <v>3170</v>
      </c>
      <c s="33" t="s">
        <v>163</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25.5">
      <c r="A22" s="26" t="s">
        <v>50</v>
      </c>
      <c s="31" t="s">
        <v>1377</v>
      </c>
      <c s="31" t="s">
        <v>3171</v>
      </c>
      <c s="26" t="s">
        <v>52</v>
      </c>
      <c s="32" t="s">
        <v>3172</v>
      </c>
      <c s="33" t="s">
        <v>163</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1380</v>
      </c>
      <c s="31" t="s">
        <v>3173</v>
      </c>
      <c s="26" t="s">
        <v>52</v>
      </c>
      <c s="32" t="s">
        <v>3174</v>
      </c>
      <c s="33" t="s">
        <v>163</v>
      </c>
      <c s="34">
        <v>1</v>
      </c>
      <c s="35">
        <v>0</v>
      </c>
      <c s="36">
        <f>ROUND(ROUND(H26,2)*ROUND(G26,5),2)</f>
      </c>
      <c r="O26">
        <f>(I26*21)/100</f>
      </c>
      <c t="s">
        <v>27</v>
      </c>
    </row>
    <row r="27" spans="1:5" ht="63.75">
      <c r="A27" s="37" t="s">
        <v>55</v>
      </c>
      <c r="E27" s="38" t="s">
        <v>3175</v>
      </c>
    </row>
    <row r="28" spans="1:5" ht="12.75">
      <c r="A28" s="39" t="s">
        <v>57</v>
      </c>
      <c r="E28" s="40" t="s">
        <v>58</v>
      </c>
    </row>
    <row r="29" spans="1:5" ht="12.75">
      <c r="A29" t="s">
        <v>59</v>
      </c>
      <c r="E29" s="38" t="s">
        <v>58</v>
      </c>
    </row>
    <row r="30" spans="1:16" ht="25.5">
      <c r="A30" s="26" t="s">
        <v>50</v>
      </c>
      <c s="31" t="s">
        <v>1382</v>
      </c>
      <c s="31" t="s">
        <v>3176</v>
      </c>
      <c s="26" t="s">
        <v>52</v>
      </c>
      <c s="32" t="s">
        <v>3177</v>
      </c>
      <c s="33" t="s">
        <v>163</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9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0+O9+O38</f>
      </c>
      <c t="s">
        <v>26</v>
      </c>
    </row>
    <row r="3" spans="1:16" ht="15" customHeight="1">
      <c r="A3" t="s">
        <v>11</v>
      </c>
      <c s="12" t="s">
        <v>13</v>
      </c>
      <c s="13" t="s">
        <v>14</v>
      </c>
      <c s="1"/>
      <c s="14" t="s">
        <v>15</v>
      </c>
      <c s="1"/>
      <c s="9"/>
      <c s="8" t="s">
        <v>3178</v>
      </c>
      <c s="41">
        <f>0+I9+I38</f>
      </c>
      <c r="O3" t="s">
        <v>22</v>
      </c>
      <c t="s">
        <v>27</v>
      </c>
    </row>
    <row r="4" spans="1:16" ht="15" customHeight="1">
      <c r="A4" t="s">
        <v>16</v>
      </c>
      <c s="12" t="s">
        <v>17</v>
      </c>
      <c s="13" t="s">
        <v>2709</v>
      </c>
      <c s="1"/>
      <c s="14" t="s">
        <v>2710</v>
      </c>
      <c s="1"/>
      <c s="1"/>
      <c s="11"/>
      <c s="11"/>
      <c r="O4" t="s">
        <v>23</v>
      </c>
      <c t="s">
        <v>27</v>
      </c>
    </row>
    <row r="5" spans="1:16" ht="12.75" customHeight="1">
      <c r="A5" t="s">
        <v>20</v>
      </c>
      <c s="16" t="s">
        <v>21</v>
      </c>
      <c s="17" t="s">
        <v>3178</v>
      </c>
      <c s="6"/>
      <c s="18" t="s">
        <v>3179</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126</v>
      </c>
      <c s="27"/>
      <c s="29" t="s">
        <v>3181</v>
      </c>
      <c s="27"/>
      <c s="27"/>
      <c s="27"/>
      <c s="30">
        <f>0+Q9</f>
      </c>
      <c r="O9">
        <f>0+R9</f>
      </c>
      <c r="Q9">
        <f>0+I10+I14+I18+I22+I26+I30+I34</f>
      </c>
      <c>
        <f>0+O10+O14+O18+O22+O26+O30+O34</f>
      </c>
    </row>
    <row r="10" spans="1:16" ht="12.75">
      <c r="A10" s="26" t="s">
        <v>50</v>
      </c>
      <c s="31" t="s">
        <v>1402</v>
      </c>
      <c s="31" t="s">
        <v>3182</v>
      </c>
      <c s="26" t="s">
        <v>52</v>
      </c>
      <c s="32" t="s">
        <v>3183</v>
      </c>
      <c s="33" t="s">
        <v>54</v>
      </c>
      <c s="34">
        <v>32.58694</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1398</v>
      </c>
      <c s="31" t="s">
        <v>3184</v>
      </c>
      <c s="26" t="s">
        <v>52</v>
      </c>
      <c s="32" t="s">
        <v>3185</v>
      </c>
      <c s="33" t="s">
        <v>82</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1396</v>
      </c>
      <c s="31" t="s">
        <v>3186</v>
      </c>
      <c s="26" t="s">
        <v>52</v>
      </c>
      <c s="32" t="s">
        <v>3187</v>
      </c>
      <c s="33" t="s">
        <v>82</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1393</v>
      </c>
      <c s="31" t="s">
        <v>3188</v>
      </c>
      <c s="26" t="s">
        <v>52</v>
      </c>
      <c s="32" t="s">
        <v>3189</v>
      </c>
      <c s="33" t="s">
        <v>82</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1390</v>
      </c>
      <c s="31" t="s">
        <v>3190</v>
      </c>
      <c s="26" t="s">
        <v>52</v>
      </c>
      <c s="32" t="s">
        <v>3191</v>
      </c>
      <c s="33" t="s">
        <v>82</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1386</v>
      </c>
      <c s="31" t="s">
        <v>3192</v>
      </c>
      <c s="26" t="s">
        <v>52</v>
      </c>
      <c s="32" t="s">
        <v>3193</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1384</v>
      </c>
      <c s="31" t="s">
        <v>3194</v>
      </c>
      <c s="26" t="s">
        <v>52</v>
      </c>
      <c s="32" t="s">
        <v>3195</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8" ht="12.75" customHeight="1">
      <c r="A38" s="6" t="s">
        <v>47</v>
      </c>
      <c s="6"/>
      <c s="43" t="s">
        <v>84</v>
      </c>
      <c s="6"/>
      <c s="29" t="s">
        <v>2792</v>
      </c>
      <c s="6"/>
      <c s="6"/>
      <c s="6"/>
      <c s="44">
        <f>0+Q38</f>
      </c>
      <c r="O38">
        <f>0+R38</f>
      </c>
      <c r="Q38">
        <f>0+I39+I43+I47+I51+I55+I59+I63+I67+I71+I75+I79+I83+I87+I91</f>
      </c>
      <c>
        <f>0+O39+O43+O47+O51+O55+O59+O63+O67+O71+O75+O79+O83+O87+O91</f>
      </c>
    </row>
    <row r="39" spans="1:16" ht="12.75">
      <c r="A39" s="26" t="s">
        <v>50</v>
      </c>
      <c s="31" t="s">
        <v>1441</v>
      </c>
      <c s="31" t="s">
        <v>3196</v>
      </c>
      <c s="26" t="s">
        <v>52</v>
      </c>
      <c s="32" t="s">
        <v>3197</v>
      </c>
      <c s="33" t="s">
        <v>2722</v>
      </c>
      <c s="34">
        <v>373.28</v>
      </c>
      <c s="35">
        <v>0</v>
      </c>
      <c s="36">
        <f>ROUND(ROUND(H39,2)*ROUND(G39,5),2)</f>
      </c>
      <c r="O39">
        <f>(I39*21)/100</f>
      </c>
      <c t="s">
        <v>27</v>
      </c>
    </row>
    <row r="40" spans="1:5" ht="12.75">
      <c r="A40" s="37" t="s">
        <v>55</v>
      </c>
      <c r="E40" s="38" t="s">
        <v>58</v>
      </c>
    </row>
    <row r="41" spans="1:5" ht="12.75">
      <c r="A41" s="39" t="s">
        <v>57</v>
      </c>
      <c r="E41" s="40" t="s">
        <v>58</v>
      </c>
    </row>
    <row r="42" spans="1:5" ht="12.75">
      <c r="A42" t="s">
        <v>59</v>
      </c>
      <c r="E42" s="38" t="s">
        <v>58</v>
      </c>
    </row>
    <row r="43" spans="1:16" ht="12.75">
      <c r="A43" s="26" t="s">
        <v>50</v>
      </c>
      <c s="31" t="s">
        <v>1424</v>
      </c>
      <c s="31" t="s">
        <v>3198</v>
      </c>
      <c s="26" t="s">
        <v>52</v>
      </c>
      <c s="32" t="s">
        <v>3199</v>
      </c>
      <c s="33" t="s">
        <v>54</v>
      </c>
      <c s="34">
        <v>765</v>
      </c>
      <c s="35">
        <v>0</v>
      </c>
      <c s="36">
        <f>ROUND(ROUND(H43,2)*ROUND(G43,5),2)</f>
      </c>
      <c r="O43">
        <f>(I43*21)/100</f>
      </c>
      <c t="s">
        <v>27</v>
      </c>
    </row>
    <row r="44" spans="1:5" ht="12.75">
      <c r="A44" s="37" t="s">
        <v>55</v>
      </c>
      <c r="E44" s="38" t="s">
        <v>58</v>
      </c>
    </row>
    <row r="45" spans="1:5" ht="12.75">
      <c r="A45" s="39" t="s">
        <v>57</v>
      </c>
      <c r="E45" s="40" t="s">
        <v>58</v>
      </c>
    </row>
    <row r="46" spans="1:5" ht="12.75">
      <c r="A46" t="s">
        <v>59</v>
      </c>
      <c r="E46" s="38" t="s">
        <v>58</v>
      </c>
    </row>
    <row r="47" spans="1:16" ht="12.75">
      <c r="A47" s="26" t="s">
        <v>50</v>
      </c>
      <c s="31" t="s">
        <v>1413</v>
      </c>
      <c s="31" t="s">
        <v>3200</v>
      </c>
      <c s="26" t="s">
        <v>52</v>
      </c>
      <c s="32" t="s">
        <v>3201</v>
      </c>
      <c s="33" t="s">
        <v>54</v>
      </c>
      <c s="34">
        <v>4666</v>
      </c>
      <c s="35">
        <v>0</v>
      </c>
      <c s="36">
        <f>ROUND(ROUND(H47,2)*ROUND(G47,5),2)</f>
      </c>
      <c r="O47">
        <f>(I47*21)/100</f>
      </c>
      <c t="s">
        <v>27</v>
      </c>
    </row>
    <row r="48" spans="1:5" ht="12.75">
      <c r="A48" s="37" t="s">
        <v>55</v>
      </c>
      <c r="E48" s="38" t="s">
        <v>58</v>
      </c>
    </row>
    <row r="49" spans="1:5" ht="38.25">
      <c r="A49" s="39" t="s">
        <v>57</v>
      </c>
      <c r="E49" s="40" t="s">
        <v>3202</v>
      </c>
    </row>
    <row r="50" spans="1:5" ht="12.75">
      <c r="A50" t="s">
        <v>59</v>
      </c>
      <c r="E50" s="38" t="s">
        <v>58</v>
      </c>
    </row>
    <row r="51" spans="1:16" ht="12.75">
      <c r="A51" s="26" t="s">
        <v>50</v>
      </c>
      <c s="31" t="s">
        <v>1416</v>
      </c>
      <c s="31" t="s">
        <v>3203</v>
      </c>
      <c s="26" t="s">
        <v>52</v>
      </c>
      <c s="32" t="s">
        <v>3204</v>
      </c>
      <c s="33" t="s">
        <v>54</v>
      </c>
      <c s="34">
        <v>4666</v>
      </c>
      <c s="35">
        <v>0</v>
      </c>
      <c s="36">
        <f>ROUND(ROUND(H51,2)*ROUND(G51,5),2)</f>
      </c>
      <c r="O51">
        <f>(I51*21)/100</f>
      </c>
      <c t="s">
        <v>27</v>
      </c>
    </row>
    <row r="52" spans="1:5" ht="12.75">
      <c r="A52" s="37" t="s">
        <v>55</v>
      </c>
      <c r="E52" s="38" t="s">
        <v>58</v>
      </c>
    </row>
    <row r="53" spans="1:5" ht="12.75">
      <c r="A53" s="39" t="s">
        <v>57</v>
      </c>
      <c r="E53" s="40" t="s">
        <v>58</v>
      </c>
    </row>
    <row r="54" spans="1:5" ht="12.75">
      <c r="A54" t="s">
        <v>59</v>
      </c>
      <c r="E54" s="38" t="s">
        <v>58</v>
      </c>
    </row>
    <row r="55" spans="1:16" ht="25.5">
      <c r="A55" s="26" t="s">
        <v>50</v>
      </c>
      <c s="31" t="s">
        <v>1419</v>
      </c>
      <c s="31" t="s">
        <v>3205</v>
      </c>
      <c s="26" t="s">
        <v>52</v>
      </c>
      <c s="32" t="s">
        <v>3206</v>
      </c>
      <c s="33" t="s">
        <v>54</v>
      </c>
      <c s="34">
        <v>765</v>
      </c>
      <c s="35">
        <v>0</v>
      </c>
      <c s="36">
        <f>ROUND(ROUND(H55,2)*ROUND(G55,5),2)</f>
      </c>
      <c r="O55">
        <f>(I55*21)/100</f>
      </c>
      <c t="s">
        <v>27</v>
      </c>
    </row>
    <row r="56" spans="1:5" ht="12.75">
      <c r="A56" s="37" t="s">
        <v>55</v>
      </c>
      <c r="E56" s="38" t="s">
        <v>58</v>
      </c>
    </row>
    <row r="57" spans="1:5" ht="12.75">
      <c r="A57" s="39" t="s">
        <v>57</v>
      </c>
      <c r="E57" s="40" t="s">
        <v>58</v>
      </c>
    </row>
    <row r="58" spans="1:5" ht="12.75">
      <c r="A58" t="s">
        <v>59</v>
      </c>
      <c r="E58" s="38" t="s">
        <v>58</v>
      </c>
    </row>
    <row r="59" spans="1:16" ht="25.5">
      <c r="A59" s="26" t="s">
        <v>50</v>
      </c>
      <c s="31" t="s">
        <v>1422</v>
      </c>
      <c s="31" t="s">
        <v>3207</v>
      </c>
      <c s="26" t="s">
        <v>52</v>
      </c>
      <c s="32" t="s">
        <v>3208</v>
      </c>
      <c s="33" t="s">
        <v>54</v>
      </c>
      <c s="34">
        <v>3901</v>
      </c>
      <c s="35">
        <v>0</v>
      </c>
      <c s="36">
        <f>ROUND(ROUND(H59,2)*ROUND(G59,5),2)</f>
      </c>
      <c r="O59">
        <f>(I59*21)/100</f>
      </c>
      <c t="s">
        <v>27</v>
      </c>
    </row>
    <row r="60" spans="1:5" ht="12.75">
      <c r="A60" s="37" t="s">
        <v>55</v>
      </c>
      <c r="E60" s="38" t="s">
        <v>58</v>
      </c>
    </row>
    <row r="61" spans="1:5" ht="12.75">
      <c r="A61" s="39" t="s">
        <v>57</v>
      </c>
      <c r="E61" s="40" t="s">
        <v>3209</v>
      </c>
    </row>
    <row r="62" spans="1:5" ht="12.75">
      <c r="A62" t="s">
        <v>59</v>
      </c>
      <c r="E62" s="38" t="s">
        <v>58</v>
      </c>
    </row>
    <row r="63" spans="1:16" ht="12.75">
      <c r="A63" s="26" t="s">
        <v>50</v>
      </c>
      <c s="31" t="s">
        <v>1427</v>
      </c>
      <c s="31" t="s">
        <v>3210</v>
      </c>
      <c s="26" t="s">
        <v>52</v>
      </c>
      <c s="32" t="s">
        <v>3211</v>
      </c>
      <c s="33" t="s">
        <v>54</v>
      </c>
      <c s="34">
        <v>765</v>
      </c>
      <c s="35">
        <v>0</v>
      </c>
      <c s="36">
        <f>ROUND(ROUND(H63,2)*ROUND(G63,5),2)</f>
      </c>
      <c r="O63">
        <f>(I63*21)/100</f>
      </c>
      <c t="s">
        <v>27</v>
      </c>
    </row>
    <row r="64" spans="1:5" ht="12.75">
      <c r="A64" s="37" t="s">
        <v>55</v>
      </c>
      <c r="E64" s="38" t="s">
        <v>58</v>
      </c>
    </row>
    <row r="65" spans="1:5" ht="12.75">
      <c r="A65" s="39" t="s">
        <v>57</v>
      </c>
      <c r="E65" s="40" t="s">
        <v>58</v>
      </c>
    </row>
    <row r="66" spans="1:5" ht="12.75">
      <c r="A66" t="s">
        <v>59</v>
      </c>
      <c r="E66" s="38" t="s">
        <v>58</v>
      </c>
    </row>
    <row r="67" spans="1:16" ht="12.75">
      <c r="A67" s="26" t="s">
        <v>50</v>
      </c>
      <c s="31" t="s">
        <v>1405</v>
      </c>
      <c s="31" t="s">
        <v>3212</v>
      </c>
      <c s="26" t="s">
        <v>52</v>
      </c>
      <c s="32" t="s">
        <v>3213</v>
      </c>
      <c s="33" t="s">
        <v>82</v>
      </c>
      <c s="34">
        <v>4</v>
      </c>
      <c s="35">
        <v>0</v>
      </c>
      <c s="36">
        <f>ROUND(ROUND(H67,2)*ROUND(G67,5),2)</f>
      </c>
      <c r="O67">
        <f>(I67*21)/100</f>
      </c>
      <c t="s">
        <v>27</v>
      </c>
    </row>
    <row r="68" spans="1:5" ht="12.75">
      <c r="A68" s="37" t="s">
        <v>55</v>
      </c>
      <c r="E68" s="38" t="s">
        <v>58</v>
      </c>
    </row>
    <row r="69" spans="1:5" ht="12.75">
      <c r="A69" s="39" t="s">
        <v>57</v>
      </c>
      <c r="E69" s="40" t="s">
        <v>58</v>
      </c>
    </row>
    <row r="70" spans="1:5" ht="12.75">
      <c r="A70" t="s">
        <v>59</v>
      </c>
      <c r="E70" s="38" t="s">
        <v>58</v>
      </c>
    </row>
    <row r="71" spans="1:16" ht="12.75">
      <c r="A71" s="26" t="s">
        <v>50</v>
      </c>
      <c s="31" t="s">
        <v>1408</v>
      </c>
      <c s="31" t="s">
        <v>3214</v>
      </c>
      <c s="26" t="s">
        <v>52</v>
      </c>
      <c s="32" t="s">
        <v>3215</v>
      </c>
      <c s="33" t="s">
        <v>82</v>
      </c>
      <c s="34">
        <v>20</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58</v>
      </c>
    </row>
    <row r="75" spans="1:16" ht="12.75">
      <c r="A75" s="26" t="s">
        <v>50</v>
      </c>
      <c s="31" t="s">
        <v>1411</v>
      </c>
      <c s="31" t="s">
        <v>3216</v>
      </c>
      <c s="26" t="s">
        <v>52</v>
      </c>
      <c s="32" t="s">
        <v>3217</v>
      </c>
      <c s="33" t="s">
        <v>82</v>
      </c>
      <c s="34">
        <v>4</v>
      </c>
      <c s="35">
        <v>0</v>
      </c>
      <c s="36">
        <f>ROUND(ROUND(H75,2)*ROUND(G75,5),2)</f>
      </c>
      <c r="O75">
        <f>(I75*21)/100</f>
      </c>
      <c t="s">
        <v>27</v>
      </c>
    </row>
    <row r="76" spans="1:5" ht="12.75">
      <c r="A76" s="37" t="s">
        <v>55</v>
      </c>
      <c r="E76" s="38" t="s">
        <v>58</v>
      </c>
    </row>
    <row r="77" spans="1:5" ht="12.75">
      <c r="A77" s="39" t="s">
        <v>57</v>
      </c>
      <c r="E77" s="40" t="s">
        <v>58</v>
      </c>
    </row>
    <row r="78" spans="1:5" ht="12.75">
      <c r="A78" t="s">
        <v>59</v>
      </c>
      <c r="E78" s="38" t="s">
        <v>58</v>
      </c>
    </row>
    <row r="79" spans="1:16" ht="12.75">
      <c r="A79" s="26" t="s">
        <v>50</v>
      </c>
      <c s="31" t="s">
        <v>1429</v>
      </c>
      <c s="31" t="s">
        <v>3218</v>
      </c>
      <c s="26" t="s">
        <v>52</v>
      </c>
      <c s="32" t="s">
        <v>3219</v>
      </c>
      <c s="33" t="s">
        <v>2722</v>
      </c>
      <c s="34">
        <v>15</v>
      </c>
      <c s="35">
        <v>0</v>
      </c>
      <c s="36">
        <f>ROUND(ROUND(H79,2)*ROUND(G79,5),2)</f>
      </c>
      <c r="O79">
        <f>(I79*21)/100</f>
      </c>
      <c t="s">
        <v>27</v>
      </c>
    </row>
    <row r="80" spans="1:5" ht="12.75">
      <c r="A80" s="37" t="s">
        <v>55</v>
      </c>
      <c r="E80" s="38" t="s">
        <v>58</v>
      </c>
    </row>
    <row r="81" spans="1:5" ht="12.75">
      <c r="A81" s="39" t="s">
        <v>57</v>
      </c>
      <c r="E81" s="40" t="s">
        <v>3220</v>
      </c>
    </row>
    <row r="82" spans="1:5" ht="12.75">
      <c r="A82" t="s">
        <v>59</v>
      </c>
      <c r="E82" s="38" t="s">
        <v>58</v>
      </c>
    </row>
    <row r="83" spans="1:16" ht="12.75">
      <c r="A83" s="26" t="s">
        <v>50</v>
      </c>
      <c s="31" t="s">
        <v>1432</v>
      </c>
      <c s="31" t="s">
        <v>3221</v>
      </c>
      <c s="26" t="s">
        <v>52</v>
      </c>
      <c s="32" t="s">
        <v>3222</v>
      </c>
      <c s="33" t="s">
        <v>2722</v>
      </c>
      <c s="34">
        <v>373.28</v>
      </c>
      <c s="35">
        <v>0</v>
      </c>
      <c s="36">
        <f>ROUND(ROUND(H83,2)*ROUND(G83,5),2)</f>
      </c>
      <c r="O83">
        <f>(I83*21)/100</f>
      </c>
      <c t="s">
        <v>27</v>
      </c>
    </row>
    <row r="84" spans="1:5" ht="12.75">
      <c r="A84" s="37" t="s">
        <v>55</v>
      </c>
      <c r="E84" s="38" t="s">
        <v>58</v>
      </c>
    </row>
    <row r="85" spans="1:5" ht="12.75">
      <c r="A85" s="39" t="s">
        <v>57</v>
      </c>
      <c r="E85" s="40" t="s">
        <v>3223</v>
      </c>
    </row>
    <row r="86" spans="1:5" ht="12.75">
      <c r="A86" t="s">
        <v>59</v>
      </c>
      <c r="E86" s="38" t="s">
        <v>58</v>
      </c>
    </row>
    <row r="87" spans="1:16" ht="12.75">
      <c r="A87" s="26" t="s">
        <v>50</v>
      </c>
      <c s="31" t="s">
        <v>1438</v>
      </c>
      <c s="31" t="s">
        <v>3224</v>
      </c>
      <c s="26" t="s">
        <v>52</v>
      </c>
      <c s="32" t="s">
        <v>3225</v>
      </c>
      <c s="33" t="s">
        <v>2722</v>
      </c>
      <c s="34">
        <v>373.28</v>
      </c>
      <c s="35">
        <v>0</v>
      </c>
      <c s="36">
        <f>ROUND(ROUND(H87,2)*ROUND(G87,5),2)</f>
      </c>
      <c r="O87">
        <f>(I87*21)/100</f>
      </c>
      <c t="s">
        <v>27</v>
      </c>
    </row>
    <row r="88" spans="1:5" ht="12.75">
      <c r="A88" s="37" t="s">
        <v>55</v>
      </c>
      <c r="E88" s="38" t="s">
        <v>58</v>
      </c>
    </row>
    <row r="89" spans="1:5" ht="12.75">
      <c r="A89" s="39" t="s">
        <v>57</v>
      </c>
      <c r="E89" s="40" t="s">
        <v>58</v>
      </c>
    </row>
    <row r="90" spans="1:5" ht="12.75">
      <c r="A90" t="s">
        <v>59</v>
      </c>
      <c r="E90" s="38" t="s">
        <v>58</v>
      </c>
    </row>
    <row r="91" spans="1:16" ht="12.75">
      <c r="A91" s="26" t="s">
        <v>50</v>
      </c>
      <c s="31" t="s">
        <v>1435</v>
      </c>
      <c s="31" t="s">
        <v>3226</v>
      </c>
      <c s="26" t="s">
        <v>52</v>
      </c>
      <c s="32" t="s">
        <v>3227</v>
      </c>
      <c s="33" t="s">
        <v>2722</v>
      </c>
      <c s="34">
        <v>2239.68</v>
      </c>
      <c s="35">
        <v>0</v>
      </c>
      <c s="36">
        <f>ROUND(ROUND(H91,2)*ROUND(G91,5),2)</f>
      </c>
      <c r="O91">
        <f>(I91*21)/100</f>
      </c>
      <c t="s">
        <v>27</v>
      </c>
    </row>
    <row r="92" spans="1:5" ht="12.75">
      <c r="A92" s="37" t="s">
        <v>55</v>
      </c>
      <c r="E92" s="38" t="s">
        <v>58</v>
      </c>
    </row>
    <row r="93" spans="1:5" ht="12.75">
      <c r="A93" s="39" t="s">
        <v>57</v>
      </c>
      <c r="E93" s="40" t="s">
        <v>3228</v>
      </c>
    </row>
    <row r="94" spans="1:5" ht="12.75">
      <c r="A94" t="s">
        <v>59</v>
      </c>
      <c r="E94"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0+O9+O58</f>
      </c>
      <c t="s">
        <v>26</v>
      </c>
    </row>
    <row r="3" spans="1:16" ht="15" customHeight="1">
      <c r="A3" t="s">
        <v>11</v>
      </c>
      <c s="12" t="s">
        <v>13</v>
      </c>
      <c s="13" t="s">
        <v>14</v>
      </c>
      <c s="1"/>
      <c s="14" t="s">
        <v>15</v>
      </c>
      <c s="1"/>
      <c s="9"/>
      <c s="8" t="s">
        <v>3229</v>
      </c>
      <c s="41">
        <f>0+I9+I58</f>
      </c>
      <c r="O3" t="s">
        <v>22</v>
      </c>
      <c t="s">
        <v>27</v>
      </c>
    </row>
    <row r="4" spans="1:16" ht="15" customHeight="1">
      <c r="A4" t="s">
        <v>16</v>
      </c>
      <c s="12" t="s">
        <v>17</v>
      </c>
      <c s="13" t="s">
        <v>2709</v>
      </c>
      <c s="1"/>
      <c s="14" t="s">
        <v>2710</v>
      </c>
      <c s="1"/>
      <c s="1"/>
      <c s="11"/>
      <c s="11"/>
      <c r="O4" t="s">
        <v>23</v>
      </c>
      <c t="s">
        <v>27</v>
      </c>
    </row>
    <row r="5" spans="1:16" ht="12.75" customHeight="1">
      <c r="A5" t="s">
        <v>20</v>
      </c>
      <c s="16" t="s">
        <v>21</v>
      </c>
      <c s="17" t="s">
        <v>3229</v>
      </c>
      <c s="6"/>
      <c s="18" t="s">
        <v>3230</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84</v>
      </c>
      <c s="27"/>
      <c s="29" t="s">
        <v>2792</v>
      </c>
      <c s="27"/>
      <c s="27"/>
      <c s="27"/>
      <c s="30">
        <f>0+Q9</f>
      </c>
      <c r="O9">
        <f>0+R9</f>
      </c>
      <c r="Q9">
        <f>0+I10+I14+I18+I22+I26+I30+I34+I38+I42+I46+I50+I54</f>
      </c>
      <c>
        <f>0+O10+O14+O18+O22+O26+O30+O34+O38+O42+O46+O50+O54</f>
      </c>
    </row>
    <row r="10" spans="1:16" ht="12.75">
      <c r="A10" s="26" t="s">
        <v>50</v>
      </c>
      <c s="31" t="s">
        <v>1457</v>
      </c>
      <c s="31" t="s">
        <v>3232</v>
      </c>
      <c s="26" t="s">
        <v>52</v>
      </c>
      <c s="32" t="s">
        <v>3233</v>
      </c>
      <c s="33" t="s">
        <v>2722</v>
      </c>
      <c s="34">
        <v>103.3</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1474</v>
      </c>
      <c s="31" t="s">
        <v>3234</v>
      </c>
      <c s="26" t="s">
        <v>52</v>
      </c>
      <c s="32" t="s">
        <v>3235</v>
      </c>
      <c s="33" t="s">
        <v>54</v>
      </c>
      <c s="34">
        <v>1208.6</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1460</v>
      </c>
      <c s="31" t="s">
        <v>3236</v>
      </c>
      <c s="26" t="s">
        <v>52</v>
      </c>
      <c s="32" t="s">
        <v>3237</v>
      </c>
      <c s="33" t="s">
        <v>54</v>
      </c>
      <c s="34">
        <v>537.9</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1463</v>
      </c>
      <c s="31" t="s">
        <v>3238</v>
      </c>
      <c s="26" t="s">
        <v>52</v>
      </c>
      <c s="32" t="s">
        <v>3239</v>
      </c>
      <c s="33" t="s">
        <v>54</v>
      </c>
      <c s="34">
        <v>522.5</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25.5">
      <c r="A26" s="26" t="s">
        <v>50</v>
      </c>
      <c s="31" t="s">
        <v>1466</v>
      </c>
      <c s="31" t="s">
        <v>3240</v>
      </c>
      <c s="26" t="s">
        <v>52</v>
      </c>
      <c s="32" t="s">
        <v>3241</v>
      </c>
      <c s="33" t="s">
        <v>2722</v>
      </c>
      <c s="34">
        <v>7.3</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1469</v>
      </c>
      <c s="31" t="s">
        <v>3240</v>
      </c>
      <c s="26" t="s">
        <v>2502</v>
      </c>
      <c s="32" t="s">
        <v>3242</v>
      </c>
      <c s="33" t="s">
        <v>2722</v>
      </c>
      <c s="34">
        <v>5.1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1446</v>
      </c>
      <c s="31" t="s">
        <v>3243</v>
      </c>
      <c s="26" t="s">
        <v>52</v>
      </c>
      <c s="32" t="s">
        <v>3244</v>
      </c>
      <c s="33" t="s">
        <v>54</v>
      </c>
      <c s="34">
        <v>365.4</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1448</v>
      </c>
      <c s="31" t="s">
        <v>3245</v>
      </c>
      <c s="26" t="s">
        <v>52</v>
      </c>
      <c s="32" t="s">
        <v>3246</v>
      </c>
      <c s="33" t="s">
        <v>54</v>
      </c>
      <c s="34">
        <v>63.7</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1472</v>
      </c>
      <c s="31" t="s">
        <v>3247</v>
      </c>
      <c s="26" t="s">
        <v>52</v>
      </c>
      <c s="32" t="s">
        <v>3248</v>
      </c>
      <c s="33" t="s">
        <v>54</v>
      </c>
      <c s="34">
        <v>1208.6</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25.5">
      <c r="A46" s="26" t="s">
        <v>50</v>
      </c>
      <c s="31" t="s">
        <v>1451</v>
      </c>
      <c s="31" t="s">
        <v>3249</v>
      </c>
      <c s="26" t="s">
        <v>52</v>
      </c>
      <c s="32" t="s">
        <v>3250</v>
      </c>
      <c s="33" t="s">
        <v>54</v>
      </c>
      <c s="34">
        <v>32</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1454</v>
      </c>
      <c s="31" t="s">
        <v>3251</v>
      </c>
      <c s="26" t="s">
        <v>52</v>
      </c>
      <c s="32" t="s">
        <v>3252</v>
      </c>
      <c s="33" t="s">
        <v>54</v>
      </c>
      <c s="34">
        <v>32</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1444</v>
      </c>
      <c s="31" t="s">
        <v>3253</v>
      </c>
      <c s="26" t="s">
        <v>52</v>
      </c>
      <c s="32" t="s">
        <v>3254</v>
      </c>
      <c s="33" t="s">
        <v>2722</v>
      </c>
      <c s="34">
        <v>103.3</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8" ht="12.75" customHeight="1">
      <c r="A58" s="6" t="s">
        <v>47</v>
      </c>
      <c s="6"/>
      <c s="43" t="s">
        <v>11</v>
      </c>
      <c s="6"/>
      <c s="29" t="s">
        <v>2740</v>
      </c>
      <c s="6"/>
      <c s="6"/>
      <c s="6"/>
      <c s="44">
        <f>0+Q58</f>
      </c>
      <c r="O58">
        <f>0+R58</f>
      </c>
      <c r="Q58">
        <f>0+I59+I63+I67+I71</f>
      </c>
      <c>
        <f>0+O59+O63+O67+O71</f>
      </c>
    </row>
    <row r="59" spans="1:16" ht="12.75">
      <c r="A59" s="26" t="s">
        <v>50</v>
      </c>
      <c s="31" t="s">
        <v>1479</v>
      </c>
      <c s="31" t="s">
        <v>3255</v>
      </c>
      <c s="26" t="s">
        <v>52</v>
      </c>
      <c s="32" t="s">
        <v>2787</v>
      </c>
      <c s="33" t="s">
        <v>2722</v>
      </c>
      <c s="34">
        <v>369.7</v>
      </c>
      <c s="35">
        <v>0</v>
      </c>
      <c s="36">
        <f>ROUND(ROUND(H59,2)*ROUND(G59,5),2)</f>
      </c>
      <c r="O59">
        <f>(I59*21)/100</f>
      </c>
      <c t="s">
        <v>27</v>
      </c>
    </row>
    <row r="60" spans="1:5" ht="12.75">
      <c r="A60" s="37" t="s">
        <v>55</v>
      </c>
      <c r="E60" s="38" t="s">
        <v>58</v>
      </c>
    </row>
    <row r="61" spans="1:5" ht="12.75">
      <c r="A61" s="39" t="s">
        <v>57</v>
      </c>
      <c r="E61" s="40" t="s">
        <v>58</v>
      </c>
    </row>
    <row r="62" spans="1:5" ht="12.75">
      <c r="A62" t="s">
        <v>59</v>
      </c>
      <c r="E62" s="38" t="s">
        <v>58</v>
      </c>
    </row>
    <row r="63" spans="1:16" ht="12.75">
      <c r="A63" s="26" t="s">
        <v>50</v>
      </c>
      <c s="31" t="s">
        <v>1481</v>
      </c>
      <c s="31" t="s">
        <v>3256</v>
      </c>
      <c s="26" t="s">
        <v>52</v>
      </c>
      <c s="32" t="s">
        <v>3257</v>
      </c>
      <c s="33" t="s">
        <v>2722</v>
      </c>
      <c s="34">
        <v>369.7</v>
      </c>
      <c s="35">
        <v>0</v>
      </c>
      <c s="36">
        <f>ROUND(ROUND(H63,2)*ROUND(G63,5),2)</f>
      </c>
      <c r="O63">
        <f>(I63*21)/100</f>
      </c>
      <c t="s">
        <v>27</v>
      </c>
    </row>
    <row r="64" spans="1:5" ht="12.75">
      <c r="A64" s="37" t="s">
        <v>55</v>
      </c>
      <c r="E64" s="38" t="s">
        <v>58</v>
      </c>
    </row>
    <row r="65" spans="1:5" ht="12.75">
      <c r="A65" s="39" t="s">
        <v>57</v>
      </c>
      <c r="E65" s="40" t="s">
        <v>58</v>
      </c>
    </row>
    <row r="66" spans="1:5" ht="12.75">
      <c r="A66" t="s">
        <v>59</v>
      </c>
      <c r="E66" s="38" t="s">
        <v>58</v>
      </c>
    </row>
    <row r="67" spans="1:16" ht="12.75">
      <c r="A67" s="26" t="s">
        <v>50</v>
      </c>
      <c s="31" t="s">
        <v>1483</v>
      </c>
      <c s="31" t="s">
        <v>3258</v>
      </c>
      <c s="26" t="s">
        <v>52</v>
      </c>
      <c s="32" t="s">
        <v>3259</v>
      </c>
      <c s="33" t="s">
        <v>2722</v>
      </c>
      <c s="34">
        <v>369.7</v>
      </c>
      <c s="35">
        <v>0</v>
      </c>
      <c s="36">
        <f>ROUND(ROUND(H67,2)*ROUND(G67,5),2)</f>
      </c>
      <c r="O67">
        <f>(I67*21)/100</f>
      </c>
      <c t="s">
        <v>27</v>
      </c>
    </row>
    <row r="68" spans="1:5" ht="12.75">
      <c r="A68" s="37" t="s">
        <v>55</v>
      </c>
      <c r="E68" s="38" t="s">
        <v>58</v>
      </c>
    </row>
    <row r="69" spans="1:5" ht="12.75">
      <c r="A69" s="39" t="s">
        <v>57</v>
      </c>
      <c r="E69" s="40" t="s">
        <v>58</v>
      </c>
    </row>
    <row r="70" spans="1:5" ht="12.75">
      <c r="A70" t="s">
        <v>59</v>
      </c>
      <c r="E70" s="38" t="s">
        <v>58</v>
      </c>
    </row>
    <row r="71" spans="1:16" ht="12.75">
      <c r="A71" s="26" t="s">
        <v>50</v>
      </c>
      <c s="31" t="s">
        <v>1477</v>
      </c>
      <c s="31" t="s">
        <v>3260</v>
      </c>
      <c s="26" t="s">
        <v>52</v>
      </c>
      <c s="32" t="s">
        <v>3261</v>
      </c>
      <c s="33" t="s">
        <v>157</v>
      </c>
      <c s="34">
        <v>839.2</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8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0+O9+O82</f>
      </c>
      <c t="s">
        <v>26</v>
      </c>
    </row>
    <row r="3" spans="1:16" ht="15" customHeight="1">
      <c r="A3" t="s">
        <v>11</v>
      </c>
      <c s="12" t="s">
        <v>13</v>
      </c>
      <c s="13" t="s">
        <v>14</v>
      </c>
      <c s="1"/>
      <c s="14" t="s">
        <v>15</v>
      </c>
      <c s="1"/>
      <c s="9"/>
      <c s="8" t="s">
        <v>3262</v>
      </c>
      <c s="41">
        <f>0+I9+I82</f>
      </c>
      <c r="O3" t="s">
        <v>22</v>
      </c>
      <c t="s">
        <v>27</v>
      </c>
    </row>
    <row r="4" spans="1:16" ht="15" customHeight="1">
      <c r="A4" t="s">
        <v>16</v>
      </c>
      <c s="12" t="s">
        <v>17</v>
      </c>
      <c s="13" t="s">
        <v>2709</v>
      </c>
      <c s="1"/>
      <c s="14" t="s">
        <v>2710</v>
      </c>
      <c s="1"/>
      <c s="1"/>
      <c s="11"/>
      <c s="11"/>
      <c r="O4" t="s">
        <v>23</v>
      </c>
      <c t="s">
        <v>27</v>
      </c>
    </row>
    <row r="5" spans="1:16" ht="12.75" customHeight="1">
      <c r="A5" t="s">
        <v>20</v>
      </c>
      <c s="16" t="s">
        <v>21</v>
      </c>
      <c s="17" t="s">
        <v>3262</v>
      </c>
      <c s="6"/>
      <c s="18" t="s">
        <v>3263</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84</v>
      </c>
      <c s="27"/>
      <c s="29" t="s">
        <v>2792</v>
      </c>
      <c s="27"/>
      <c s="27"/>
      <c s="27"/>
      <c s="30">
        <f>0+Q9</f>
      </c>
      <c r="O9">
        <f>0+R9</f>
      </c>
      <c r="Q9">
        <f>0+I10+I14+I18+I22+I26+I30+I34+I38+I42+I46+I50+I54+I58+I62+I66+I70+I74+I78</f>
      </c>
      <c>
        <f>0+O10+O14+O18+O22+O26+O30+O34+O38+O42+O46+O50+O54+O58+O62+O66+O70+O74+O78</f>
      </c>
    </row>
    <row r="10" spans="1:16" ht="12.75">
      <c r="A10" s="26" t="s">
        <v>50</v>
      </c>
      <c s="31" t="s">
        <v>1537</v>
      </c>
      <c s="31" t="s">
        <v>3265</v>
      </c>
      <c s="26" t="s">
        <v>52</v>
      </c>
      <c s="32" t="s">
        <v>3266</v>
      </c>
      <c s="33" t="s">
        <v>2722</v>
      </c>
      <c s="34">
        <v>0.4</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25.5">
      <c r="A14" s="26" t="s">
        <v>50</v>
      </c>
      <c s="31" t="s">
        <v>1531</v>
      </c>
      <c s="31" t="s">
        <v>3267</v>
      </c>
      <c s="26" t="s">
        <v>52</v>
      </c>
      <c s="32" t="s">
        <v>3268</v>
      </c>
      <c s="33" t="s">
        <v>2722</v>
      </c>
      <c s="34">
        <v>0.18</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1534</v>
      </c>
      <c s="31" t="s">
        <v>3269</v>
      </c>
      <c s="26" t="s">
        <v>52</v>
      </c>
      <c s="32" t="s">
        <v>3270</v>
      </c>
      <c s="33" t="s">
        <v>2722</v>
      </c>
      <c s="34">
        <v>0.4</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1528</v>
      </c>
      <c s="31" t="s">
        <v>3271</v>
      </c>
      <c s="26" t="s">
        <v>52</v>
      </c>
      <c s="32" t="s">
        <v>3272</v>
      </c>
      <c s="33" t="s">
        <v>175</v>
      </c>
      <c s="34">
        <v>4</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1509</v>
      </c>
      <c s="31" t="s">
        <v>3273</v>
      </c>
      <c s="26" t="s">
        <v>52</v>
      </c>
      <c s="32" t="s">
        <v>3274</v>
      </c>
      <c s="33" t="s">
        <v>175</v>
      </c>
      <c s="34">
        <v>2</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1492</v>
      </c>
      <c s="31" t="s">
        <v>3275</v>
      </c>
      <c s="26" t="s">
        <v>52</v>
      </c>
      <c s="32" t="s">
        <v>3276</v>
      </c>
      <c s="33" t="s">
        <v>175</v>
      </c>
      <c s="34">
        <v>5</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1495</v>
      </c>
      <c s="31" t="s">
        <v>3277</v>
      </c>
      <c s="26" t="s">
        <v>52</v>
      </c>
      <c s="32" t="s">
        <v>3278</v>
      </c>
      <c s="33" t="s">
        <v>175</v>
      </c>
      <c s="34">
        <v>4</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1514</v>
      </c>
      <c s="31" t="s">
        <v>3279</v>
      </c>
      <c s="26" t="s">
        <v>52</v>
      </c>
      <c s="32" t="s">
        <v>3280</v>
      </c>
      <c s="33" t="s">
        <v>175</v>
      </c>
      <c s="34">
        <v>48</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1489</v>
      </c>
      <c s="31" t="s">
        <v>3281</v>
      </c>
      <c s="26" t="s">
        <v>52</v>
      </c>
      <c s="32" t="s">
        <v>3282</v>
      </c>
      <c s="33" t="s">
        <v>175</v>
      </c>
      <c s="34">
        <v>6</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1516</v>
      </c>
      <c s="31" t="s">
        <v>3283</v>
      </c>
      <c s="26" t="s">
        <v>52</v>
      </c>
      <c s="32" t="s">
        <v>3284</v>
      </c>
      <c s="33" t="s">
        <v>175</v>
      </c>
      <c s="34">
        <v>2</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1519</v>
      </c>
      <c s="31" t="s">
        <v>3285</v>
      </c>
      <c s="26" t="s">
        <v>52</v>
      </c>
      <c s="32" t="s">
        <v>3286</v>
      </c>
      <c s="33" t="s">
        <v>175</v>
      </c>
      <c s="34">
        <v>2</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1522</v>
      </c>
      <c s="31" t="s">
        <v>3287</v>
      </c>
      <c s="26" t="s">
        <v>52</v>
      </c>
      <c s="32" t="s">
        <v>3288</v>
      </c>
      <c s="33" t="s">
        <v>175</v>
      </c>
      <c s="34">
        <v>2</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1525</v>
      </c>
      <c s="31" t="s">
        <v>3289</v>
      </c>
      <c s="26" t="s">
        <v>52</v>
      </c>
      <c s="32" t="s">
        <v>3290</v>
      </c>
      <c s="33" t="s">
        <v>858</v>
      </c>
      <c s="34">
        <v>15</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1498</v>
      </c>
      <c s="31" t="s">
        <v>3291</v>
      </c>
      <c s="26" t="s">
        <v>52</v>
      </c>
      <c s="32" t="s">
        <v>3292</v>
      </c>
      <c s="33" t="s">
        <v>82</v>
      </c>
      <c s="34">
        <v>4</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12.75">
      <c r="A66" s="26" t="s">
        <v>50</v>
      </c>
      <c s="31" t="s">
        <v>1500</v>
      </c>
      <c s="31" t="s">
        <v>3293</v>
      </c>
      <c s="26" t="s">
        <v>52</v>
      </c>
      <c s="32" t="s">
        <v>3294</v>
      </c>
      <c s="33" t="s">
        <v>82</v>
      </c>
      <c s="34">
        <v>4</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1506</v>
      </c>
      <c s="31" t="s">
        <v>3295</v>
      </c>
      <c s="26" t="s">
        <v>52</v>
      </c>
      <c s="32" t="s">
        <v>3296</v>
      </c>
      <c s="33" t="s">
        <v>175</v>
      </c>
      <c s="34">
        <v>4</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12.75">
      <c r="A74" s="26" t="s">
        <v>50</v>
      </c>
      <c s="31" t="s">
        <v>1503</v>
      </c>
      <c s="31" t="s">
        <v>3297</v>
      </c>
      <c s="26" t="s">
        <v>52</v>
      </c>
      <c s="32" t="s">
        <v>3298</v>
      </c>
      <c s="33" t="s">
        <v>82</v>
      </c>
      <c s="34">
        <v>4</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1512</v>
      </c>
      <c s="31" t="s">
        <v>3299</v>
      </c>
      <c s="26" t="s">
        <v>52</v>
      </c>
      <c s="32" t="s">
        <v>3300</v>
      </c>
      <c s="33" t="s">
        <v>2722</v>
      </c>
      <c s="34">
        <v>0.4</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8" ht="12.75" customHeight="1">
      <c r="A82" s="6" t="s">
        <v>47</v>
      </c>
      <c s="6"/>
      <c s="43" t="s">
        <v>3301</v>
      </c>
      <c s="6"/>
      <c s="29" t="s">
        <v>3302</v>
      </c>
      <c s="6"/>
      <c s="6"/>
      <c s="6"/>
      <c s="44">
        <f>0+Q82</f>
      </c>
      <c r="O82">
        <f>0+R82</f>
      </c>
      <c r="Q82">
        <f>0+I83</f>
      </c>
      <c>
        <f>0+O83</f>
      </c>
    </row>
    <row r="83" spans="1:16" ht="12.75">
      <c r="A83" s="26" t="s">
        <v>50</v>
      </c>
      <c s="31" t="s">
        <v>1486</v>
      </c>
      <c s="31" t="s">
        <v>3260</v>
      </c>
      <c s="26" t="s">
        <v>52</v>
      </c>
      <c s="32" t="s">
        <v>3261</v>
      </c>
      <c s="33" t="s">
        <v>157</v>
      </c>
      <c s="34">
        <v>0.9</v>
      </c>
      <c s="35">
        <v>0</v>
      </c>
      <c s="36">
        <f>ROUND(ROUND(H83,2)*ROUND(G83,5),2)</f>
      </c>
      <c r="O83">
        <f>(I83*21)/100</f>
      </c>
      <c t="s">
        <v>27</v>
      </c>
    </row>
    <row r="84" spans="1:5" ht="12.75">
      <c r="A84" s="37" t="s">
        <v>55</v>
      </c>
      <c r="E84" s="38" t="s">
        <v>58</v>
      </c>
    </row>
    <row r="85" spans="1:5" ht="12.75">
      <c r="A85" s="39" t="s">
        <v>57</v>
      </c>
      <c r="E85" s="40" t="s">
        <v>58</v>
      </c>
    </row>
    <row r="86" spans="1:5" ht="12.75">
      <c r="A86" t="s">
        <v>59</v>
      </c>
      <c r="E86"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2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0+O9+O118</f>
      </c>
      <c t="s">
        <v>26</v>
      </c>
    </row>
    <row r="3" spans="1:16" ht="15" customHeight="1">
      <c r="A3" t="s">
        <v>11</v>
      </c>
      <c s="12" t="s">
        <v>13</v>
      </c>
      <c s="13" t="s">
        <v>14</v>
      </c>
      <c s="1"/>
      <c s="14" t="s">
        <v>15</v>
      </c>
      <c s="1"/>
      <c s="9"/>
      <c s="8" t="s">
        <v>3303</v>
      </c>
      <c s="41">
        <f>0+I9+I118</f>
      </c>
      <c r="O3" t="s">
        <v>22</v>
      </c>
      <c t="s">
        <v>27</v>
      </c>
    </row>
    <row r="4" spans="1:16" ht="15" customHeight="1">
      <c r="A4" t="s">
        <v>16</v>
      </c>
      <c s="12" t="s">
        <v>17</v>
      </c>
      <c s="13" t="s">
        <v>2709</v>
      </c>
      <c s="1"/>
      <c s="14" t="s">
        <v>2710</v>
      </c>
      <c s="1"/>
      <c s="1"/>
      <c s="11"/>
      <c s="11"/>
      <c r="O4" t="s">
        <v>23</v>
      </c>
      <c t="s">
        <v>27</v>
      </c>
    </row>
    <row r="5" spans="1:16" ht="12.75" customHeight="1">
      <c r="A5" t="s">
        <v>20</v>
      </c>
      <c s="16" t="s">
        <v>21</v>
      </c>
      <c s="17" t="s">
        <v>3303</v>
      </c>
      <c s="6"/>
      <c s="18" t="s">
        <v>3304</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84</v>
      </c>
      <c s="27"/>
      <c s="29" t="s">
        <v>2792</v>
      </c>
      <c s="27"/>
      <c s="27"/>
      <c s="27"/>
      <c s="30">
        <f>0+Q9</f>
      </c>
      <c r="O9">
        <f>0+R9</f>
      </c>
      <c r="Q9">
        <f>0+I10+I14+I18+I22+I26+I30+I34+I38+I42+I46+I50+I54+I58+I62+I66+I70+I74+I78+I82+I86+I90+I94+I98+I102+I106+I110+I114</f>
      </c>
      <c>
        <f>0+O10+O14+O18+O22+O26+O30+O34+O38+O42+O46+O50+O54+O58+O62+O66+O70+O74+O78+O82+O86+O90+O94+O98+O102+O106+O110+O114</f>
      </c>
    </row>
    <row r="10" spans="1:16" ht="12.75">
      <c r="A10" s="26" t="s">
        <v>50</v>
      </c>
      <c s="31" t="s">
        <v>1623</v>
      </c>
      <c s="31" t="s">
        <v>3265</v>
      </c>
      <c s="26" t="s">
        <v>52</v>
      </c>
      <c s="32" t="s">
        <v>3266</v>
      </c>
      <c s="33" t="s">
        <v>2722</v>
      </c>
      <c s="34">
        <v>1.9</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25.5">
      <c r="A14" s="26" t="s">
        <v>50</v>
      </c>
      <c s="31" t="s">
        <v>1620</v>
      </c>
      <c s="31" t="s">
        <v>3267</v>
      </c>
      <c s="26" t="s">
        <v>52</v>
      </c>
      <c s="32" t="s">
        <v>3268</v>
      </c>
      <c s="33" t="s">
        <v>2722</v>
      </c>
      <c s="34">
        <v>15.1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1617</v>
      </c>
      <c s="31" t="s">
        <v>3269</v>
      </c>
      <c s="26" t="s">
        <v>52</v>
      </c>
      <c s="32" t="s">
        <v>3270</v>
      </c>
      <c s="33" t="s">
        <v>2722</v>
      </c>
      <c s="34">
        <v>3.4</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1581</v>
      </c>
      <c s="31" t="s">
        <v>3306</v>
      </c>
      <c s="26" t="s">
        <v>52</v>
      </c>
      <c s="32" t="s">
        <v>3307</v>
      </c>
      <c s="33" t="s">
        <v>175</v>
      </c>
      <c s="34">
        <v>15</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1584</v>
      </c>
      <c s="31" t="s">
        <v>3306</v>
      </c>
      <c s="26" t="s">
        <v>2502</v>
      </c>
      <c s="32" t="s">
        <v>3308</v>
      </c>
      <c s="33" t="s">
        <v>175</v>
      </c>
      <c s="34">
        <v>15</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1587</v>
      </c>
      <c s="31" t="s">
        <v>3306</v>
      </c>
      <c s="26" t="s">
        <v>2505</v>
      </c>
      <c s="32" t="s">
        <v>3309</v>
      </c>
      <c s="33" t="s">
        <v>175</v>
      </c>
      <c s="34">
        <v>14</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1590</v>
      </c>
      <c s="31" t="s">
        <v>3306</v>
      </c>
      <c s="26" t="s">
        <v>3310</v>
      </c>
      <c s="32" t="s">
        <v>3311</v>
      </c>
      <c s="33" t="s">
        <v>175</v>
      </c>
      <c s="34">
        <v>14</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1593</v>
      </c>
      <c s="31" t="s">
        <v>3306</v>
      </c>
      <c s="26" t="s">
        <v>3312</v>
      </c>
      <c s="32" t="s">
        <v>3313</v>
      </c>
      <c s="33" t="s">
        <v>175</v>
      </c>
      <c s="34">
        <v>14</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1596</v>
      </c>
      <c s="31" t="s">
        <v>3306</v>
      </c>
      <c s="26" t="s">
        <v>3314</v>
      </c>
      <c s="32" t="s">
        <v>3315</v>
      </c>
      <c s="33" t="s">
        <v>175</v>
      </c>
      <c s="34">
        <v>13</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1599</v>
      </c>
      <c s="31" t="s">
        <v>3306</v>
      </c>
      <c s="26" t="s">
        <v>3316</v>
      </c>
      <c s="32" t="s">
        <v>3317</v>
      </c>
      <c s="33" t="s">
        <v>175</v>
      </c>
      <c s="34">
        <v>13</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1602</v>
      </c>
      <c s="31" t="s">
        <v>3306</v>
      </c>
      <c s="26" t="s">
        <v>3318</v>
      </c>
      <c s="32" t="s">
        <v>3319</v>
      </c>
      <c s="33" t="s">
        <v>175</v>
      </c>
      <c s="34">
        <v>13</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1578</v>
      </c>
      <c s="31" t="s">
        <v>3320</v>
      </c>
      <c s="26" t="s">
        <v>52</v>
      </c>
      <c s="32" t="s">
        <v>3321</v>
      </c>
      <c s="33" t="s">
        <v>175</v>
      </c>
      <c s="34">
        <v>15</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1605</v>
      </c>
      <c s="31" t="s">
        <v>3279</v>
      </c>
      <c s="26" t="s">
        <v>52</v>
      </c>
      <c s="32" t="s">
        <v>3322</v>
      </c>
      <c s="33" t="s">
        <v>175</v>
      </c>
      <c s="34">
        <v>252</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1611</v>
      </c>
      <c s="31" t="s">
        <v>3323</v>
      </c>
      <c s="26" t="s">
        <v>52</v>
      </c>
      <c s="32" t="s">
        <v>3324</v>
      </c>
      <c s="33" t="s">
        <v>76</v>
      </c>
      <c s="34">
        <v>27.3</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25.5">
      <c r="A66" s="26" t="s">
        <v>50</v>
      </c>
      <c s="31" t="s">
        <v>1614</v>
      </c>
      <c s="31" t="s">
        <v>3325</v>
      </c>
      <c s="26" t="s">
        <v>52</v>
      </c>
      <c s="32" t="s">
        <v>3326</v>
      </c>
      <c s="33" t="s">
        <v>175</v>
      </c>
      <c s="34">
        <v>52</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1548</v>
      </c>
      <c s="31" t="s">
        <v>3234</v>
      </c>
      <c s="26" t="s">
        <v>52</v>
      </c>
      <c s="32" t="s">
        <v>3235</v>
      </c>
      <c s="33" t="s">
        <v>54</v>
      </c>
      <c s="34">
        <v>48</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12.75">
      <c r="A74" s="26" t="s">
        <v>50</v>
      </c>
      <c s="31" t="s">
        <v>1551</v>
      </c>
      <c s="31" t="s">
        <v>3327</v>
      </c>
      <c s="26" t="s">
        <v>52</v>
      </c>
      <c s="32" t="s">
        <v>3328</v>
      </c>
      <c s="33" t="s">
        <v>2722</v>
      </c>
      <c s="34">
        <v>21.7</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1557</v>
      </c>
      <c s="31" t="s">
        <v>3329</v>
      </c>
      <c s="26" t="s">
        <v>52</v>
      </c>
      <c s="32" t="s">
        <v>3330</v>
      </c>
      <c s="33" t="s">
        <v>54</v>
      </c>
      <c s="34">
        <v>48</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12.75">
      <c r="A82" s="26" t="s">
        <v>50</v>
      </c>
      <c s="31" t="s">
        <v>1563</v>
      </c>
      <c s="31" t="s">
        <v>3331</v>
      </c>
      <c s="26" t="s">
        <v>52</v>
      </c>
      <c s="32" t="s">
        <v>3332</v>
      </c>
      <c s="33" t="s">
        <v>82</v>
      </c>
      <c s="34">
        <v>126</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1560</v>
      </c>
      <c s="31" t="s">
        <v>3333</v>
      </c>
      <c s="26" t="s">
        <v>52</v>
      </c>
      <c s="32" t="s">
        <v>3334</v>
      </c>
      <c s="33" t="s">
        <v>54</v>
      </c>
      <c s="34">
        <v>48</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12.75">
      <c r="A90" s="26" t="s">
        <v>50</v>
      </c>
      <c s="31" t="s">
        <v>1566</v>
      </c>
      <c s="31" t="s">
        <v>3335</v>
      </c>
      <c s="26" t="s">
        <v>52</v>
      </c>
      <c s="32" t="s">
        <v>3336</v>
      </c>
      <c s="33" t="s">
        <v>82</v>
      </c>
      <c s="34">
        <v>126</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12.75">
      <c r="A94" s="26" t="s">
        <v>50</v>
      </c>
      <c s="31" t="s">
        <v>1543</v>
      </c>
      <c s="31" t="s">
        <v>3247</v>
      </c>
      <c s="26" t="s">
        <v>52</v>
      </c>
      <c s="32" t="s">
        <v>3337</v>
      </c>
      <c s="33" t="s">
        <v>54</v>
      </c>
      <c s="34">
        <v>48</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12.75">
      <c r="A98" s="26" t="s">
        <v>50</v>
      </c>
      <c s="31" t="s">
        <v>1569</v>
      </c>
      <c s="31" t="s">
        <v>3338</v>
      </c>
      <c s="26" t="s">
        <v>52</v>
      </c>
      <c s="32" t="s">
        <v>3339</v>
      </c>
      <c s="33" t="s">
        <v>54</v>
      </c>
      <c s="34">
        <v>48</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12.75">
      <c r="A102" s="26" t="s">
        <v>50</v>
      </c>
      <c s="31" t="s">
        <v>1572</v>
      </c>
      <c s="31" t="s">
        <v>3299</v>
      </c>
      <c s="26" t="s">
        <v>52</v>
      </c>
      <c s="32" t="s">
        <v>3340</v>
      </c>
      <c s="33" t="s">
        <v>2722</v>
      </c>
      <c s="34">
        <v>1.9</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25.5">
      <c r="A106" s="26" t="s">
        <v>50</v>
      </c>
      <c s="31" t="s">
        <v>1575</v>
      </c>
      <c s="31" t="s">
        <v>3341</v>
      </c>
      <c s="26" t="s">
        <v>52</v>
      </c>
      <c s="32" t="s">
        <v>3342</v>
      </c>
      <c s="33" t="s">
        <v>858</v>
      </c>
      <c s="34">
        <v>26</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12.75">
      <c r="A110" s="26" t="s">
        <v>50</v>
      </c>
      <c s="31" t="s">
        <v>1608</v>
      </c>
      <c s="31" t="s">
        <v>3343</v>
      </c>
      <c s="26" t="s">
        <v>52</v>
      </c>
      <c s="32" t="s">
        <v>3344</v>
      </c>
      <c s="33" t="s">
        <v>3345</v>
      </c>
      <c s="34">
        <v>0.024</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12.75">
      <c r="A114" s="26" t="s">
        <v>50</v>
      </c>
      <c s="31" t="s">
        <v>1554</v>
      </c>
      <c s="31" t="s">
        <v>3253</v>
      </c>
      <c s="26" t="s">
        <v>52</v>
      </c>
      <c s="32" t="s">
        <v>3346</v>
      </c>
      <c s="33" t="s">
        <v>2722</v>
      </c>
      <c s="34">
        <v>15.1</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8" ht="12.75" customHeight="1">
      <c r="A118" s="6" t="s">
        <v>47</v>
      </c>
      <c s="6"/>
      <c s="43" t="s">
        <v>3301</v>
      </c>
      <c s="6"/>
      <c s="29" t="s">
        <v>3302</v>
      </c>
      <c s="6"/>
      <c s="6"/>
      <c s="6"/>
      <c s="44">
        <f>0+Q118</f>
      </c>
      <c r="O118">
        <f>0+R118</f>
      </c>
      <c r="Q118">
        <f>0+I119</f>
      </c>
      <c>
        <f>0+O119</f>
      </c>
    </row>
    <row r="119" spans="1:16" ht="12.75">
      <c r="A119" s="26" t="s">
        <v>50</v>
      </c>
      <c s="31" t="s">
        <v>1540</v>
      </c>
      <c s="31" t="s">
        <v>3260</v>
      </c>
      <c s="26" t="s">
        <v>52</v>
      </c>
      <c s="32" t="s">
        <v>3261</v>
      </c>
      <c s="33" t="s">
        <v>157</v>
      </c>
      <c s="34">
        <v>11.4</v>
      </c>
      <c s="35">
        <v>0</v>
      </c>
      <c s="36">
        <f>ROUND(ROUND(H119,2)*ROUND(G119,5),2)</f>
      </c>
      <c r="O119">
        <f>(I119*21)/100</f>
      </c>
      <c t="s">
        <v>27</v>
      </c>
    </row>
    <row r="120" spans="1:5" ht="12.75">
      <c r="A120" s="37" t="s">
        <v>55</v>
      </c>
      <c r="E120" s="38" t="s">
        <v>58</v>
      </c>
    </row>
    <row r="121" spans="1:5" ht="12.75">
      <c r="A121" s="39" t="s">
        <v>57</v>
      </c>
      <c r="E121" s="40" t="s">
        <v>58</v>
      </c>
    </row>
    <row r="122" spans="1:5" ht="12.75">
      <c r="A122" t="s">
        <v>59</v>
      </c>
      <c r="E122"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15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0+O9+O150</f>
      </c>
      <c t="s">
        <v>26</v>
      </c>
    </row>
    <row r="3" spans="1:16" ht="15" customHeight="1">
      <c r="A3" t="s">
        <v>11</v>
      </c>
      <c s="12" t="s">
        <v>13</v>
      </c>
      <c s="13" t="s">
        <v>14</v>
      </c>
      <c s="1"/>
      <c s="14" t="s">
        <v>15</v>
      </c>
      <c s="1"/>
      <c s="9"/>
      <c s="8" t="s">
        <v>3347</v>
      </c>
      <c s="41">
        <f>0+I9+I150</f>
      </c>
      <c r="O3" t="s">
        <v>22</v>
      </c>
      <c t="s">
        <v>27</v>
      </c>
    </row>
    <row r="4" spans="1:16" ht="15" customHeight="1">
      <c r="A4" t="s">
        <v>16</v>
      </c>
      <c s="12" t="s">
        <v>17</v>
      </c>
      <c s="13" t="s">
        <v>2709</v>
      </c>
      <c s="1"/>
      <c s="14" t="s">
        <v>2710</v>
      </c>
      <c s="1"/>
      <c s="1"/>
      <c s="11"/>
      <c s="11"/>
      <c r="O4" t="s">
        <v>23</v>
      </c>
      <c t="s">
        <v>27</v>
      </c>
    </row>
    <row r="5" spans="1:16" ht="12.75" customHeight="1">
      <c r="A5" t="s">
        <v>20</v>
      </c>
      <c s="16" t="s">
        <v>21</v>
      </c>
      <c s="17" t="s">
        <v>3347</v>
      </c>
      <c s="6"/>
      <c s="18" t="s">
        <v>3348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84</v>
      </c>
      <c s="27"/>
      <c s="29" t="s">
        <v>2792</v>
      </c>
      <c s="27"/>
      <c s="27"/>
      <c s="27"/>
      <c s="30">
        <f>0+Q9</f>
      </c>
      <c r="O9">
        <f>0+R9</f>
      </c>
      <c r="Q9">
        <f>0+I10+I14+I18+I22+I26+I30+I34+I38+I42+I46+I50+I54+I58+I62+I66+I70+I74+I78+I82+I86+I90+I94+I98+I102+I106+I110+I114+I118+I122+I126+I130+I134+I138+I142+I146</f>
      </c>
      <c>
        <f>0+O10+O14+O18+O22+O26+O30+O34+O38+O42+O46+O50+O54+O58+O62+O66+O70+O74+O78+O82+O86+O90+O94+O98+O102+O106+O110+O114+O118+O122+O126+O130+O134+O138+O142+O146</f>
      </c>
    </row>
    <row r="10" spans="1:16" ht="12.75">
      <c r="A10" s="26" t="s">
        <v>50</v>
      </c>
      <c s="31" t="s">
        <v>1735</v>
      </c>
      <c s="31" t="s">
        <v>3265</v>
      </c>
      <c s="26" t="s">
        <v>52</v>
      </c>
      <c s="32" t="s">
        <v>3266</v>
      </c>
      <c s="33" t="s">
        <v>2722</v>
      </c>
      <c s="34">
        <v>2.4</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1732</v>
      </c>
      <c s="31" t="s">
        <v>3350</v>
      </c>
      <c s="26" t="s">
        <v>52</v>
      </c>
      <c s="32" t="s">
        <v>3351</v>
      </c>
      <c s="33" t="s">
        <v>2722</v>
      </c>
      <c s="34">
        <v>0.023</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25.5">
      <c r="A18" s="26" t="s">
        <v>50</v>
      </c>
      <c s="31" t="s">
        <v>1729</v>
      </c>
      <c s="31" t="s">
        <v>3267</v>
      </c>
      <c s="26" t="s">
        <v>52</v>
      </c>
      <c s="32" t="s">
        <v>3268</v>
      </c>
      <c s="33" t="s">
        <v>2722</v>
      </c>
      <c s="34">
        <v>18</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1726</v>
      </c>
      <c s="31" t="s">
        <v>3269</v>
      </c>
      <c s="26" t="s">
        <v>52</v>
      </c>
      <c s="32" t="s">
        <v>3270</v>
      </c>
      <c s="33" t="s">
        <v>2722</v>
      </c>
      <c s="34">
        <v>4.1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1682</v>
      </c>
      <c s="31" t="s">
        <v>3352</v>
      </c>
      <c s="26" t="s">
        <v>52</v>
      </c>
      <c s="32" t="s">
        <v>3353</v>
      </c>
      <c s="33" t="s">
        <v>175</v>
      </c>
      <c s="34">
        <v>21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1685</v>
      </c>
      <c s="31" t="s">
        <v>3352</v>
      </c>
      <c s="26" t="s">
        <v>2502</v>
      </c>
      <c s="32" t="s">
        <v>3354</v>
      </c>
      <c s="33" t="s">
        <v>175</v>
      </c>
      <c s="34">
        <v>16</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1688</v>
      </c>
      <c s="31" t="s">
        <v>3352</v>
      </c>
      <c s="26" t="s">
        <v>2505</v>
      </c>
      <c s="32" t="s">
        <v>3355</v>
      </c>
      <c s="33" t="s">
        <v>175</v>
      </c>
      <c s="34">
        <v>17</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1691</v>
      </c>
      <c s="31" t="s">
        <v>3352</v>
      </c>
      <c s="26" t="s">
        <v>3310</v>
      </c>
      <c s="32" t="s">
        <v>3356</v>
      </c>
      <c s="33" t="s">
        <v>175</v>
      </c>
      <c s="34">
        <v>22</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1697</v>
      </c>
      <c s="31" t="s">
        <v>3352</v>
      </c>
      <c s="26" t="s">
        <v>3312</v>
      </c>
      <c s="32" t="s">
        <v>3357</v>
      </c>
      <c s="33" t="s">
        <v>175</v>
      </c>
      <c s="34">
        <v>19</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1700</v>
      </c>
      <c s="31" t="s">
        <v>3352</v>
      </c>
      <c s="26" t="s">
        <v>3314</v>
      </c>
      <c s="32" t="s">
        <v>3358</v>
      </c>
      <c s="33" t="s">
        <v>175</v>
      </c>
      <c s="34">
        <v>121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1706</v>
      </c>
      <c s="31" t="s">
        <v>3352</v>
      </c>
      <c s="26" t="s">
        <v>3316</v>
      </c>
      <c s="32" t="s">
        <v>3359</v>
      </c>
      <c s="33" t="s">
        <v>175</v>
      </c>
      <c s="34">
        <v>12</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1709</v>
      </c>
      <c s="31" t="s">
        <v>3352</v>
      </c>
      <c s="26" t="s">
        <v>3318</v>
      </c>
      <c s="32" t="s">
        <v>3360</v>
      </c>
      <c s="33" t="s">
        <v>175</v>
      </c>
      <c s="34">
        <v>32</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1679</v>
      </c>
      <c s="31" t="s">
        <v>3361</v>
      </c>
      <c s="26" t="s">
        <v>52</v>
      </c>
      <c s="32" t="s">
        <v>3362</v>
      </c>
      <c s="33" t="s">
        <v>175</v>
      </c>
      <c s="34">
        <v>14</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1694</v>
      </c>
      <c s="31" t="s">
        <v>3306</v>
      </c>
      <c s="26" t="s">
        <v>52</v>
      </c>
      <c s="32" t="s">
        <v>3363</v>
      </c>
      <c s="33" t="s">
        <v>175</v>
      </c>
      <c s="34">
        <v>12</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12.75">
      <c r="A66" s="26" t="s">
        <v>50</v>
      </c>
      <c s="31" t="s">
        <v>1723</v>
      </c>
      <c s="31" t="s">
        <v>3279</v>
      </c>
      <c s="26" t="s">
        <v>52</v>
      </c>
      <c s="32" t="s">
        <v>3364</v>
      </c>
      <c s="33" t="s">
        <v>175</v>
      </c>
      <c s="34">
        <v>347</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1715</v>
      </c>
      <c s="31" t="s">
        <v>3323</v>
      </c>
      <c s="26" t="s">
        <v>52</v>
      </c>
      <c s="32" t="s">
        <v>3365</v>
      </c>
      <c s="33" t="s">
        <v>76</v>
      </c>
      <c s="34">
        <v>20.9</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25.5">
      <c r="A74" s="26" t="s">
        <v>50</v>
      </c>
      <c s="31" t="s">
        <v>1720</v>
      </c>
      <c s="31" t="s">
        <v>3325</v>
      </c>
      <c s="26" t="s">
        <v>52</v>
      </c>
      <c s="32" t="s">
        <v>3366</v>
      </c>
      <c s="33" t="s">
        <v>175</v>
      </c>
      <c s="34">
        <v>38</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1703</v>
      </c>
      <c s="31" t="s">
        <v>3367</v>
      </c>
      <c s="26" t="s">
        <v>52</v>
      </c>
      <c s="32" t="s">
        <v>3368</v>
      </c>
      <c s="33" t="s">
        <v>175</v>
      </c>
      <c s="34">
        <v>2</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12.75">
      <c r="A82" s="26" t="s">
        <v>50</v>
      </c>
      <c s="31" t="s">
        <v>1632</v>
      </c>
      <c s="31" t="s">
        <v>3234</v>
      </c>
      <c s="26" t="s">
        <v>52</v>
      </c>
      <c s="32" t="s">
        <v>3235</v>
      </c>
      <c s="33" t="s">
        <v>54</v>
      </c>
      <c s="34">
        <v>39</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1635</v>
      </c>
      <c s="31" t="s">
        <v>3327</v>
      </c>
      <c s="26" t="s">
        <v>52</v>
      </c>
      <c s="32" t="s">
        <v>3369</v>
      </c>
      <c s="33" t="s">
        <v>2722</v>
      </c>
      <c s="34">
        <v>21.1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12.75">
      <c r="A90" s="26" t="s">
        <v>50</v>
      </c>
      <c s="31" t="s">
        <v>1641</v>
      </c>
      <c s="31" t="s">
        <v>3370</v>
      </c>
      <c s="26" t="s">
        <v>52</v>
      </c>
      <c s="32" t="s">
        <v>3371</v>
      </c>
      <c s="33" t="s">
        <v>54</v>
      </c>
      <c s="34">
        <v>57</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12.75">
      <c r="A94" s="26" t="s">
        <v>50</v>
      </c>
      <c s="31" t="s">
        <v>1649</v>
      </c>
      <c s="31" t="s">
        <v>3331</v>
      </c>
      <c s="26" t="s">
        <v>52</v>
      </c>
      <c s="32" t="s">
        <v>3332</v>
      </c>
      <c s="33" t="s">
        <v>82</v>
      </c>
      <c s="34">
        <v>275</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12.75">
      <c r="A98" s="26" t="s">
        <v>50</v>
      </c>
      <c s="31" t="s">
        <v>1652</v>
      </c>
      <c s="31" t="s">
        <v>3372</v>
      </c>
      <c s="26" t="s">
        <v>52</v>
      </c>
      <c s="32" t="s">
        <v>3373</v>
      </c>
      <c s="33" t="s">
        <v>82</v>
      </c>
      <c s="34">
        <v>14</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12.75">
      <c r="A102" s="26" t="s">
        <v>50</v>
      </c>
      <c s="31" t="s">
        <v>1664</v>
      </c>
      <c s="31" t="s">
        <v>3374</v>
      </c>
      <c s="26" t="s">
        <v>52</v>
      </c>
      <c s="32" t="s">
        <v>3375</v>
      </c>
      <c s="33" t="s">
        <v>82</v>
      </c>
      <c s="34">
        <v>400</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12.75">
      <c r="A106" s="26" t="s">
        <v>50</v>
      </c>
      <c s="31" t="s">
        <v>1661</v>
      </c>
      <c s="31" t="s">
        <v>3376</v>
      </c>
      <c s="26" t="s">
        <v>52</v>
      </c>
      <c s="32" t="s">
        <v>3377</v>
      </c>
      <c s="33" t="s">
        <v>82</v>
      </c>
      <c s="34">
        <v>231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12.75">
      <c r="A110" s="26" t="s">
        <v>50</v>
      </c>
      <c s="31" t="s">
        <v>1644</v>
      </c>
      <c s="31" t="s">
        <v>3378</v>
      </c>
      <c s="26" t="s">
        <v>52</v>
      </c>
      <c s="32" t="s">
        <v>3379</v>
      </c>
      <c s="33" t="s">
        <v>54</v>
      </c>
      <c s="34">
        <v>57</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12.75">
      <c r="A114" s="26" t="s">
        <v>50</v>
      </c>
      <c s="31" t="s">
        <v>1655</v>
      </c>
      <c s="31" t="s">
        <v>3335</v>
      </c>
      <c s="26" t="s">
        <v>52</v>
      </c>
      <c s="32" t="s">
        <v>3336</v>
      </c>
      <c s="33" t="s">
        <v>82</v>
      </c>
      <c s="34">
        <v>56</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12.75">
      <c r="A118" s="26" t="s">
        <v>50</v>
      </c>
      <c s="31" t="s">
        <v>1658</v>
      </c>
      <c s="31" t="s">
        <v>3380</v>
      </c>
      <c s="26" t="s">
        <v>52</v>
      </c>
      <c s="32" t="s">
        <v>3381</v>
      </c>
      <c s="33" t="s">
        <v>82</v>
      </c>
      <c s="34">
        <v>2</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12.75">
      <c r="A122" s="26" t="s">
        <v>50</v>
      </c>
      <c s="31" t="s">
        <v>1670</v>
      </c>
      <c s="31" t="s">
        <v>3295</v>
      </c>
      <c s="26" t="s">
        <v>52</v>
      </c>
      <c s="32" t="s">
        <v>3382</v>
      </c>
      <c s="33" t="s">
        <v>175</v>
      </c>
      <c s="34">
        <v>2</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12.75">
      <c r="A126" s="26" t="s">
        <v>50</v>
      </c>
      <c s="31" t="s">
        <v>1629</v>
      </c>
      <c s="31" t="s">
        <v>3247</v>
      </c>
      <c s="26" t="s">
        <v>52</v>
      </c>
      <c s="32" t="s">
        <v>3383</v>
      </c>
      <c s="33" t="s">
        <v>54</v>
      </c>
      <c s="34">
        <v>39</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12.75">
      <c r="A130" s="26" t="s">
        <v>50</v>
      </c>
      <c s="31" t="s">
        <v>1667</v>
      </c>
      <c s="31" t="s">
        <v>3338</v>
      </c>
      <c s="26" t="s">
        <v>52</v>
      </c>
      <c s="32" t="s">
        <v>3339</v>
      </c>
      <c s="33" t="s">
        <v>54</v>
      </c>
      <c s="34">
        <v>59</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12.75">
      <c r="A134" s="26" t="s">
        <v>50</v>
      </c>
      <c s="31" t="s">
        <v>1673</v>
      </c>
      <c s="31" t="s">
        <v>3299</v>
      </c>
      <c s="26" t="s">
        <v>52</v>
      </c>
      <c s="32" t="s">
        <v>3340</v>
      </c>
      <c s="33" t="s">
        <v>2722</v>
      </c>
      <c s="34">
        <v>2.4</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25.5">
      <c r="A138" s="26" t="s">
        <v>50</v>
      </c>
      <c s="31" t="s">
        <v>1676</v>
      </c>
      <c s="31" t="s">
        <v>3341</v>
      </c>
      <c s="26" t="s">
        <v>52</v>
      </c>
      <c s="32" t="s">
        <v>3342</v>
      </c>
      <c s="33" t="s">
        <v>858</v>
      </c>
      <c s="34">
        <v>19</v>
      </c>
      <c s="35">
        <v>0</v>
      </c>
      <c s="36">
        <f>ROUND(ROUND(H138,2)*ROUND(G138,5),2)</f>
      </c>
      <c r="O138">
        <f>(I138*21)/100</f>
      </c>
      <c t="s">
        <v>27</v>
      </c>
    </row>
    <row r="139" spans="1:5" ht="12.75">
      <c r="A139" s="37" t="s">
        <v>55</v>
      </c>
      <c r="E139" s="38" t="s">
        <v>58</v>
      </c>
    </row>
    <row r="140" spans="1:5" ht="12.75">
      <c r="A140" s="39" t="s">
        <v>57</v>
      </c>
      <c r="E140" s="40" t="s">
        <v>58</v>
      </c>
    </row>
    <row r="141" spans="1:5" ht="12.75">
      <c r="A141" t="s">
        <v>59</v>
      </c>
      <c r="E141" s="38" t="s">
        <v>58</v>
      </c>
    </row>
    <row r="142" spans="1:16" ht="12.75">
      <c r="A142" s="26" t="s">
        <v>50</v>
      </c>
      <c s="31" t="s">
        <v>1712</v>
      </c>
      <c s="31" t="s">
        <v>3343</v>
      </c>
      <c s="26" t="s">
        <v>52</v>
      </c>
      <c s="32" t="s">
        <v>3344</v>
      </c>
      <c s="33" t="s">
        <v>3345</v>
      </c>
      <c s="34">
        <v>0.02</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12.75">
      <c r="A146" s="26" t="s">
        <v>50</v>
      </c>
      <c s="31" t="s">
        <v>1638</v>
      </c>
      <c s="31" t="s">
        <v>3253</v>
      </c>
      <c s="26" t="s">
        <v>52</v>
      </c>
      <c s="32" t="s">
        <v>3384</v>
      </c>
      <c s="33" t="s">
        <v>2722</v>
      </c>
      <c s="34">
        <v>18</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8" ht="12.75" customHeight="1">
      <c r="A150" s="6" t="s">
        <v>47</v>
      </c>
      <c s="6"/>
      <c s="43" t="s">
        <v>3301</v>
      </c>
      <c s="6"/>
      <c s="29" t="s">
        <v>3302</v>
      </c>
      <c s="6"/>
      <c s="6"/>
      <c s="6"/>
      <c s="44">
        <f>0+Q150</f>
      </c>
      <c r="O150">
        <f>0+R150</f>
      </c>
      <c r="Q150">
        <f>0+I151</f>
      </c>
      <c>
        <f>0+O151</f>
      </c>
    </row>
    <row r="151" spans="1:16" ht="12.75">
      <c r="A151" s="26" t="s">
        <v>50</v>
      </c>
      <c s="31" t="s">
        <v>1626</v>
      </c>
      <c s="31" t="s">
        <v>3260</v>
      </c>
      <c s="26" t="s">
        <v>52</v>
      </c>
      <c s="32" t="s">
        <v>3261</v>
      </c>
      <c s="33" t="s">
        <v>157</v>
      </c>
      <c s="34">
        <v>13.4</v>
      </c>
      <c s="35">
        <v>0</v>
      </c>
      <c s="36">
        <f>ROUND(ROUND(H151,2)*ROUND(G151,5),2)</f>
      </c>
      <c r="O151">
        <f>(I151*21)/100</f>
      </c>
      <c t="s">
        <v>27</v>
      </c>
    </row>
    <row r="152" spans="1:5" ht="12.75">
      <c r="A152" s="37" t="s">
        <v>55</v>
      </c>
      <c r="E152" s="38" t="s">
        <v>58</v>
      </c>
    </row>
    <row r="153" spans="1:5" ht="12.75">
      <c r="A153" s="39" t="s">
        <v>57</v>
      </c>
      <c r="E153" s="40" t="s">
        <v>58</v>
      </c>
    </row>
    <row r="154" spans="1:5" ht="12.75">
      <c r="A154" t="s">
        <v>59</v>
      </c>
      <c r="E154"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0+O9+O58</f>
      </c>
      <c t="s">
        <v>26</v>
      </c>
    </row>
    <row r="3" spans="1:16" ht="15" customHeight="1">
      <c r="A3" t="s">
        <v>11</v>
      </c>
      <c s="12" t="s">
        <v>13</v>
      </c>
      <c s="13" t="s">
        <v>14</v>
      </c>
      <c s="1"/>
      <c s="14" t="s">
        <v>15</v>
      </c>
      <c s="1"/>
      <c s="9"/>
      <c s="8" t="s">
        <v>3385</v>
      </c>
      <c s="41">
        <f>0+I9+I58</f>
      </c>
      <c r="O3" t="s">
        <v>22</v>
      </c>
      <c t="s">
        <v>27</v>
      </c>
    </row>
    <row r="4" spans="1:16" ht="15" customHeight="1">
      <c r="A4" t="s">
        <v>16</v>
      </c>
      <c s="12" t="s">
        <v>17</v>
      </c>
      <c s="13" t="s">
        <v>2709</v>
      </c>
      <c s="1"/>
      <c s="14" t="s">
        <v>2710</v>
      </c>
      <c s="1"/>
      <c s="1"/>
      <c s="11"/>
      <c s="11"/>
      <c r="O4" t="s">
        <v>23</v>
      </c>
      <c t="s">
        <v>27</v>
      </c>
    </row>
    <row r="5" spans="1:16" ht="12.75" customHeight="1">
      <c r="A5" t="s">
        <v>20</v>
      </c>
      <c s="16" t="s">
        <v>21</v>
      </c>
      <c s="17" t="s">
        <v>3385</v>
      </c>
      <c s="6"/>
      <c s="18" t="s">
        <v>3386</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84</v>
      </c>
      <c s="27"/>
      <c s="29" t="s">
        <v>2792</v>
      </c>
      <c s="27"/>
      <c s="27"/>
      <c s="27"/>
      <c s="30">
        <f>0+Q9</f>
      </c>
      <c r="O9">
        <f>0+R9</f>
      </c>
      <c r="Q9">
        <f>0+I10+I14+I18+I22+I26+I30+I34+I38+I42+I46+I50+I54</f>
      </c>
      <c>
        <f>0+O10+O14+O18+O22+O26+O30+O34+O38+O42+O46+O50+O54</f>
      </c>
    </row>
    <row r="10" spans="1:16" ht="12.75">
      <c r="A10" s="26" t="s">
        <v>50</v>
      </c>
      <c s="31" t="s">
        <v>1777</v>
      </c>
      <c s="31" t="s">
        <v>3265</v>
      </c>
      <c s="26" t="s">
        <v>52</v>
      </c>
      <c s="32" t="s">
        <v>3388</v>
      </c>
      <c s="33" t="s">
        <v>2722</v>
      </c>
      <c s="34">
        <v>24.7</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1774</v>
      </c>
      <c s="31" t="s">
        <v>3389</v>
      </c>
      <c s="26" t="s">
        <v>52</v>
      </c>
      <c s="32" t="s">
        <v>3390</v>
      </c>
      <c s="33" t="s">
        <v>2470</v>
      </c>
      <c s="34">
        <v>37</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1745</v>
      </c>
      <c s="31" t="s">
        <v>3234</v>
      </c>
      <c s="26" t="s">
        <v>52</v>
      </c>
      <c s="32" t="s">
        <v>3235</v>
      </c>
      <c s="33" t="s">
        <v>54</v>
      </c>
      <c s="34">
        <v>1239.2</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1768</v>
      </c>
      <c s="31" t="s">
        <v>3391</v>
      </c>
      <c s="26" t="s">
        <v>52</v>
      </c>
      <c s="32" t="s">
        <v>3392</v>
      </c>
      <c s="33" t="s">
        <v>2470</v>
      </c>
      <c s="34">
        <v>40</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1759</v>
      </c>
      <c s="31" t="s">
        <v>3393</v>
      </c>
      <c s="26" t="s">
        <v>52</v>
      </c>
      <c s="32" t="s">
        <v>3394</v>
      </c>
      <c s="33" t="s">
        <v>54</v>
      </c>
      <c s="34">
        <v>1239.2</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1751</v>
      </c>
      <c s="31" t="s">
        <v>3395</v>
      </c>
      <c s="26" t="s">
        <v>52</v>
      </c>
      <c s="32" t="s">
        <v>3396</v>
      </c>
      <c s="33" t="s">
        <v>54</v>
      </c>
      <c s="34">
        <v>1239.2</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1748</v>
      </c>
      <c s="31" t="s">
        <v>3397</v>
      </c>
      <c s="26" t="s">
        <v>52</v>
      </c>
      <c s="32" t="s">
        <v>3398</v>
      </c>
      <c s="33" t="s">
        <v>54</v>
      </c>
      <c s="34">
        <v>1239.2</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1756</v>
      </c>
      <c s="31" t="s">
        <v>3399</v>
      </c>
      <c s="26" t="s">
        <v>52</v>
      </c>
      <c s="32" t="s">
        <v>3400</v>
      </c>
      <c s="33" t="s">
        <v>54</v>
      </c>
      <c s="34">
        <v>2478.4</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1741</v>
      </c>
      <c s="31" t="s">
        <v>3247</v>
      </c>
      <c s="26" t="s">
        <v>52</v>
      </c>
      <c s="32" t="s">
        <v>3401</v>
      </c>
      <c s="33" t="s">
        <v>54</v>
      </c>
      <c s="34">
        <v>1239.2</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1762</v>
      </c>
      <c s="31" t="s">
        <v>3402</v>
      </c>
      <c s="26" t="s">
        <v>52</v>
      </c>
      <c s="32" t="s">
        <v>3403</v>
      </c>
      <c s="33" t="s">
        <v>157</v>
      </c>
      <c s="34">
        <v>0.037</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1765</v>
      </c>
      <c s="31" t="s">
        <v>3404</v>
      </c>
      <c s="26" t="s">
        <v>52</v>
      </c>
      <c s="32" t="s">
        <v>3405</v>
      </c>
      <c s="33" t="s">
        <v>2722</v>
      </c>
      <c s="34">
        <v>24.7</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1771</v>
      </c>
      <c s="31" t="s">
        <v>3343</v>
      </c>
      <c s="26" t="s">
        <v>52</v>
      </c>
      <c s="32" t="s">
        <v>3344</v>
      </c>
      <c s="33" t="s">
        <v>3345</v>
      </c>
      <c s="34">
        <v>0.62</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8" ht="12.75" customHeight="1">
      <c r="A58" s="6" t="s">
        <v>47</v>
      </c>
      <c s="6"/>
      <c s="43" t="s">
        <v>3301</v>
      </c>
      <c s="6"/>
      <c s="29" t="s">
        <v>3302</v>
      </c>
      <c s="6"/>
      <c s="6"/>
      <c s="6"/>
      <c s="44">
        <f>0+Q58</f>
      </c>
      <c r="O58">
        <f>0+R58</f>
      </c>
      <c r="Q58">
        <f>0+I59</f>
      </c>
      <c>
        <f>0+O59</f>
      </c>
    </row>
    <row r="59" spans="1:16" ht="12.75">
      <c r="A59" s="26" t="s">
        <v>50</v>
      </c>
      <c s="31" t="s">
        <v>1738</v>
      </c>
      <c s="31" t="s">
        <v>3260</v>
      </c>
      <c s="26" t="s">
        <v>52</v>
      </c>
      <c s="32" t="s">
        <v>3261</v>
      </c>
      <c s="33" t="s">
        <v>157</v>
      </c>
      <c s="34">
        <v>0.07</v>
      </c>
      <c s="35">
        <v>0</v>
      </c>
      <c s="36">
        <f>ROUND(ROUND(H59,2)*ROUND(G59,5),2)</f>
      </c>
      <c r="O59">
        <f>(I59*21)/100</f>
      </c>
      <c t="s">
        <v>27</v>
      </c>
    </row>
    <row r="60" spans="1:5" ht="12.75">
      <c r="A60" s="37" t="s">
        <v>55</v>
      </c>
      <c r="E60" s="38" t="s">
        <v>58</v>
      </c>
    </row>
    <row r="61" spans="1:5" ht="12.75">
      <c r="A61" s="39" t="s">
        <v>57</v>
      </c>
      <c r="E61" s="40" t="s">
        <v>58</v>
      </c>
    </row>
    <row r="62" spans="1:5" ht="12.75">
      <c r="A62" t="s">
        <v>59</v>
      </c>
      <c r="E62"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7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3406</v>
      </c>
      <c s="41">
        <f>0+I9</f>
      </c>
      <c r="O3" t="s">
        <v>22</v>
      </c>
      <c t="s">
        <v>27</v>
      </c>
    </row>
    <row r="4" spans="1:16" ht="15" customHeight="1">
      <c r="A4" t="s">
        <v>16</v>
      </c>
      <c s="12" t="s">
        <v>17</v>
      </c>
      <c s="13" t="s">
        <v>2709</v>
      </c>
      <c s="1"/>
      <c s="14" t="s">
        <v>2710</v>
      </c>
      <c s="1"/>
      <c s="1"/>
      <c s="11"/>
      <c s="11"/>
      <c r="O4" t="s">
        <v>23</v>
      </c>
      <c t="s">
        <v>27</v>
      </c>
    </row>
    <row r="5" spans="1:16" ht="12.75" customHeight="1">
      <c r="A5" t="s">
        <v>20</v>
      </c>
      <c s="16" t="s">
        <v>21</v>
      </c>
      <c s="17" t="s">
        <v>3406</v>
      </c>
      <c s="6"/>
      <c s="18" t="s">
        <v>3407</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84</v>
      </c>
      <c s="27"/>
      <c s="29" t="s">
        <v>2792</v>
      </c>
      <c s="27"/>
      <c s="27"/>
      <c s="27"/>
      <c s="30">
        <f>0+Q9</f>
      </c>
      <c r="O9">
        <f>0+R9</f>
      </c>
      <c r="Q9">
        <f>0+I10+I14+I18+I22+I26+I30+I34+I38+I42+I46+I50+I54+I58+I62+I66+I70</f>
      </c>
      <c>
        <f>0+O10+O14+O18+O22+O26+O30+O34+O38+O42+O46+O50+O54+O58+O62+O66+O70</f>
      </c>
    </row>
    <row r="10" spans="1:16" ht="12.75">
      <c r="A10" s="26" t="s">
        <v>50</v>
      </c>
      <c s="31" t="s">
        <v>1799</v>
      </c>
      <c s="31" t="s">
        <v>3409</v>
      </c>
      <c s="26" t="s">
        <v>52</v>
      </c>
      <c s="32" t="s">
        <v>3410</v>
      </c>
      <c s="33" t="s">
        <v>175</v>
      </c>
      <c s="34">
        <v>10</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1815</v>
      </c>
      <c s="31" t="s">
        <v>3265</v>
      </c>
      <c s="26" t="s">
        <v>52</v>
      </c>
      <c s="32" t="s">
        <v>3411</v>
      </c>
      <c s="33" t="s">
        <v>2722</v>
      </c>
      <c s="34">
        <v>0.05</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1807</v>
      </c>
      <c s="31" t="s">
        <v>3361</v>
      </c>
      <c s="26" t="s">
        <v>52</v>
      </c>
      <c s="32" t="s">
        <v>3412</v>
      </c>
      <c s="33" t="s">
        <v>175</v>
      </c>
      <c s="34">
        <v>4</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1809</v>
      </c>
      <c s="31" t="s">
        <v>3361</v>
      </c>
      <c s="26" t="s">
        <v>2502</v>
      </c>
      <c s="32" t="s">
        <v>3413</v>
      </c>
      <c s="33" t="s">
        <v>175</v>
      </c>
      <c s="34">
        <v>6</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1811</v>
      </c>
      <c s="31" t="s">
        <v>3389</v>
      </c>
      <c s="26" t="s">
        <v>52</v>
      </c>
      <c s="32" t="s">
        <v>3414</v>
      </c>
      <c s="33" t="s">
        <v>175</v>
      </c>
      <c s="34">
        <v>18</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1805</v>
      </c>
      <c s="31" t="s">
        <v>3279</v>
      </c>
      <c s="26" t="s">
        <v>52</v>
      </c>
      <c s="32" t="s">
        <v>3415</v>
      </c>
      <c s="33" t="s">
        <v>175</v>
      </c>
      <c s="34">
        <v>56</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1784</v>
      </c>
      <c s="31" t="s">
        <v>3331</v>
      </c>
      <c s="26" t="s">
        <v>52</v>
      </c>
      <c s="32" t="s">
        <v>3416</v>
      </c>
      <c s="33" t="s">
        <v>82</v>
      </c>
      <c s="34">
        <v>24</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1786</v>
      </c>
      <c s="31" t="s">
        <v>3417</v>
      </c>
      <c s="26" t="s">
        <v>52</v>
      </c>
      <c s="32" t="s">
        <v>3418</v>
      </c>
      <c s="33" t="s">
        <v>82</v>
      </c>
      <c s="34">
        <v>4</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1788</v>
      </c>
      <c s="31" t="s">
        <v>3376</v>
      </c>
      <c s="26" t="s">
        <v>52</v>
      </c>
      <c s="32" t="s">
        <v>3377</v>
      </c>
      <c s="33" t="s">
        <v>82</v>
      </c>
      <c s="34">
        <v>24</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1782</v>
      </c>
      <c s="31" t="s">
        <v>3419</v>
      </c>
      <c s="26" t="s">
        <v>52</v>
      </c>
      <c s="32" t="s">
        <v>3420</v>
      </c>
      <c s="33" t="s">
        <v>82</v>
      </c>
      <c s="34">
        <v>10</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1790</v>
      </c>
      <c s="31" t="s">
        <v>3335</v>
      </c>
      <c s="26" t="s">
        <v>52</v>
      </c>
      <c s="32" t="s">
        <v>3421</v>
      </c>
      <c s="33" t="s">
        <v>82</v>
      </c>
      <c s="34">
        <v>4</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1792</v>
      </c>
      <c s="31" t="s">
        <v>3299</v>
      </c>
      <c s="26" t="s">
        <v>52</v>
      </c>
      <c s="32" t="s">
        <v>3422</v>
      </c>
      <c s="33" t="s">
        <v>2722</v>
      </c>
      <c s="34">
        <v>0.05</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1780</v>
      </c>
      <c s="31" t="s">
        <v>3423</v>
      </c>
      <c s="26" t="s">
        <v>52</v>
      </c>
      <c s="32" t="s">
        <v>3424</v>
      </c>
      <c s="33" t="s">
        <v>175</v>
      </c>
      <c s="34">
        <v>10</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1813</v>
      </c>
      <c s="31" t="s">
        <v>3425</v>
      </c>
      <c s="26" t="s">
        <v>52</v>
      </c>
      <c s="32" t="s">
        <v>3426</v>
      </c>
      <c s="33" t="s">
        <v>2722</v>
      </c>
      <c s="34">
        <v>0.07</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25.5">
      <c r="A66" s="26" t="s">
        <v>50</v>
      </c>
      <c s="31" t="s">
        <v>1802</v>
      </c>
      <c s="31" t="s">
        <v>3427</v>
      </c>
      <c s="26" t="s">
        <v>52</v>
      </c>
      <c s="32" t="s">
        <v>3428</v>
      </c>
      <c s="33" t="s">
        <v>2722</v>
      </c>
      <c s="34">
        <v>2.1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1795</v>
      </c>
      <c s="31" t="s">
        <v>3260</v>
      </c>
      <c s="26" t="s">
        <v>52</v>
      </c>
      <c s="32" t="s">
        <v>3261</v>
      </c>
      <c s="33" t="s">
        <v>157</v>
      </c>
      <c s="34">
        <v>2.9</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11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0+O9+O106</f>
      </c>
      <c t="s">
        <v>26</v>
      </c>
    </row>
    <row r="3" spans="1:16" ht="15" customHeight="1">
      <c r="A3" t="s">
        <v>11</v>
      </c>
      <c s="12" t="s">
        <v>13</v>
      </c>
      <c s="13" t="s">
        <v>14</v>
      </c>
      <c s="1"/>
      <c s="14" t="s">
        <v>15</v>
      </c>
      <c s="1"/>
      <c s="9"/>
      <c s="8" t="s">
        <v>3429</v>
      </c>
      <c s="41">
        <f>0+I9+I106</f>
      </c>
      <c r="O3" t="s">
        <v>22</v>
      </c>
      <c t="s">
        <v>27</v>
      </c>
    </row>
    <row r="4" spans="1:16" ht="15" customHeight="1">
      <c r="A4" t="s">
        <v>16</v>
      </c>
      <c s="12" t="s">
        <v>17</v>
      </c>
      <c s="13" t="s">
        <v>2709</v>
      </c>
      <c s="1"/>
      <c s="14" t="s">
        <v>2710</v>
      </c>
      <c s="1"/>
      <c s="1"/>
      <c s="11"/>
      <c s="11"/>
      <c r="O4" t="s">
        <v>23</v>
      </c>
      <c t="s">
        <v>27</v>
      </c>
    </row>
    <row r="5" spans="1:16" ht="12.75" customHeight="1">
      <c r="A5" t="s">
        <v>20</v>
      </c>
      <c s="16" t="s">
        <v>21</v>
      </c>
      <c s="17" t="s">
        <v>3429</v>
      </c>
      <c s="6"/>
      <c s="18" t="s">
        <v>3430</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84</v>
      </c>
      <c s="27"/>
      <c s="29" t="s">
        <v>2792</v>
      </c>
      <c s="27"/>
      <c s="27"/>
      <c s="27"/>
      <c s="30">
        <f>0+Q9</f>
      </c>
      <c r="O9">
        <f>0+R9</f>
      </c>
      <c r="Q9">
        <f>0+I10+I14+I18+I22+I26+I30+I34+I38+I42+I46+I50+I54+I58+I62+I66+I70+I74+I78+I82+I86+I90+I94+I98+I102</f>
      </c>
      <c>
        <f>0+O10+O14+O18+O22+O26+O30+O34+O38+O42+O46+O50+O54+O58+O62+O66+O70+O74+O78+O82+O86+O90+O94+O98+O102</f>
      </c>
    </row>
    <row r="10" spans="1:16" ht="25.5">
      <c r="A10" s="26" t="s">
        <v>50</v>
      </c>
      <c s="31" t="s">
        <v>1882</v>
      </c>
      <c s="31" t="s">
        <v>3432</v>
      </c>
      <c s="26" t="s">
        <v>52</v>
      </c>
      <c s="32" t="s">
        <v>3433</v>
      </c>
      <c s="33" t="s">
        <v>2470</v>
      </c>
      <c s="34">
        <v>274.1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1860</v>
      </c>
      <c s="31" t="s">
        <v>3434</v>
      </c>
      <c s="26" t="s">
        <v>52</v>
      </c>
      <c s="32" t="s">
        <v>3435</v>
      </c>
      <c s="33" t="s">
        <v>175</v>
      </c>
      <c s="34">
        <v>2</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1879</v>
      </c>
      <c s="31" t="s">
        <v>3434</v>
      </c>
      <c s="26" t="s">
        <v>2502</v>
      </c>
      <c s="32" t="s">
        <v>3436</v>
      </c>
      <c s="33" t="s">
        <v>3345</v>
      </c>
      <c s="34">
        <v>3.6</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1885</v>
      </c>
      <c s="31" t="s">
        <v>3265</v>
      </c>
      <c s="26" t="s">
        <v>52</v>
      </c>
      <c s="32" t="s">
        <v>3266</v>
      </c>
      <c s="33" t="s">
        <v>2722</v>
      </c>
      <c s="34">
        <v>1430.3</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1888</v>
      </c>
      <c s="31" t="s">
        <v>3269</v>
      </c>
      <c s="26" t="s">
        <v>52</v>
      </c>
      <c s="32" t="s">
        <v>3270</v>
      </c>
      <c s="33" t="s">
        <v>2722</v>
      </c>
      <c s="34">
        <v>4.5</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1863</v>
      </c>
      <c s="31" t="s">
        <v>3437</v>
      </c>
      <c s="26" t="s">
        <v>52</v>
      </c>
      <c s="32" t="s">
        <v>3438</v>
      </c>
      <c s="33" t="s">
        <v>54</v>
      </c>
      <c s="34">
        <v>89856</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1869</v>
      </c>
      <c s="31" t="s">
        <v>3439</v>
      </c>
      <c s="26" t="s">
        <v>52</v>
      </c>
      <c s="32" t="s">
        <v>3440</v>
      </c>
      <c s="33" t="s">
        <v>54</v>
      </c>
      <c s="34">
        <v>8985.6</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1819</v>
      </c>
      <c s="31" t="s">
        <v>3441</v>
      </c>
      <c s="26" t="s">
        <v>52</v>
      </c>
      <c s="32" t="s">
        <v>3442</v>
      </c>
      <c s="33" t="s">
        <v>54</v>
      </c>
      <c s="34">
        <v>120.3</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1821</v>
      </c>
      <c s="31" t="s">
        <v>3441</v>
      </c>
      <c s="26" t="s">
        <v>2502</v>
      </c>
      <c s="32" t="s">
        <v>3443</v>
      </c>
      <c s="33" t="s">
        <v>54</v>
      </c>
      <c s="34">
        <v>194.7</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1823</v>
      </c>
      <c s="31" t="s">
        <v>3441</v>
      </c>
      <c s="26" t="s">
        <v>2505</v>
      </c>
      <c s="32" t="s">
        <v>3444</v>
      </c>
      <c s="33" t="s">
        <v>54</v>
      </c>
      <c s="34">
        <v>3.4</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1845</v>
      </c>
      <c s="31" t="s">
        <v>3338</v>
      </c>
      <c s="26" t="s">
        <v>52</v>
      </c>
      <c s="32" t="s">
        <v>3445</v>
      </c>
      <c s="33" t="s">
        <v>54</v>
      </c>
      <c s="34">
        <v>111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1866</v>
      </c>
      <c s="31" t="s">
        <v>3446</v>
      </c>
      <c s="26" t="s">
        <v>52</v>
      </c>
      <c s="32" t="s">
        <v>3447</v>
      </c>
      <c s="33" t="s">
        <v>157</v>
      </c>
      <c s="34">
        <v>0.27</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1839</v>
      </c>
      <c s="31" t="s">
        <v>3446</v>
      </c>
      <c s="26" t="s">
        <v>2502</v>
      </c>
      <c s="32" t="s">
        <v>3448</v>
      </c>
      <c s="33" t="s">
        <v>157</v>
      </c>
      <c s="34">
        <v>0.013</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25.5">
      <c r="A62" s="26" t="s">
        <v>50</v>
      </c>
      <c s="31" t="s">
        <v>1842</v>
      </c>
      <c s="31" t="s">
        <v>3446</v>
      </c>
      <c s="26" t="s">
        <v>2505</v>
      </c>
      <c s="32" t="s">
        <v>3449</v>
      </c>
      <c s="33" t="s">
        <v>157</v>
      </c>
      <c s="34">
        <v>0.0012</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12.75">
      <c r="A66" s="26" t="s">
        <v>50</v>
      </c>
      <c s="31" t="s">
        <v>1872</v>
      </c>
      <c s="31" t="s">
        <v>3450</v>
      </c>
      <c s="26" t="s">
        <v>52</v>
      </c>
      <c s="32" t="s">
        <v>3451</v>
      </c>
      <c s="33" t="s">
        <v>54</v>
      </c>
      <c s="34">
        <v>8985.6</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1836</v>
      </c>
      <c s="31" t="s">
        <v>3452</v>
      </c>
      <c s="26" t="s">
        <v>52</v>
      </c>
      <c s="32" t="s">
        <v>3453</v>
      </c>
      <c s="33" t="s">
        <v>54</v>
      </c>
      <c s="34">
        <v>54</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25.5">
      <c r="A74" s="26" t="s">
        <v>50</v>
      </c>
      <c s="31" t="s">
        <v>1848</v>
      </c>
      <c s="31" t="s">
        <v>3404</v>
      </c>
      <c s="26" t="s">
        <v>52</v>
      </c>
      <c s="32" t="s">
        <v>3454</v>
      </c>
      <c s="33" t="s">
        <v>2722</v>
      </c>
      <c s="34">
        <v>38.6</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1851</v>
      </c>
      <c s="31" t="s">
        <v>3404</v>
      </c>
      <c s="26" t="s">
        <v>2502</v>
      </c>
      <c s="32" t="s">
        <v>3455</v>
      </c>
      <c s="33" t="s">
        <v>2722</v>
      </c>
      <c s="34">
        <v>30.4</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12.75">
      <c r="A82" s="26" t="s">
        <v>50</v>
      </c>
      <c s="31" t="s">
        <v>1854</v>
      </c>
      <c s="31" t="s">
        <v>3404</v>
      </c>
      <c s="26" t="s">
        <v>2505</v>
      </c>
      <c s="32" t="s">
        <v>3456</v>
      </c>
      <c s="33" t="s">
        <v>2722</v>
      </c>
      <c s="34">
        <v>13.5</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1857</v>
      </c>
      <c s="31" t="s">
        <v>3404</v>
      </c>
      <c s="26" t="s">
        <v>3310</v>
      </c>
      <c s="32" t="s">
        <v>3457</v>
      </c>
      <c s="33" t="s">
        <v>2722</v>
      </c>
      <c s="34">
        <v>1347.8</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25.5">
      <c r="A90" s="26" t="s">
        <v>50</v>
      </c>
      <c s="31" t="s">
        <v>1830</v>
      </c>
      <c s="31" t="s">
        <v>3458</v>
      </c>
      <c s="26" t="s">
        <v>52</v>
      </c>
      <c s="32" t="s">
        <v>3459</v>
      </c>
      <c s="33" t="s">
        <v>54</v>
      </c>
      <c s="34">
        <v>601.5</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12.75">
      <c r="A94" s="26" t="s">
        <v>50</v>
      </c>
      <c s="31" t="s">
        <v>1833</v>
      </c>
      <c s="31" t="s">
        <v>3458</v>
      </c>
      <c s="26" t="s">
        <v>2502</v>
      </c>
      <c s="32" t="s">
        <v>3460</v>
      </c>
      <c s="33" t="s">
        <v>54</v>
      </c>
      <c s="34">
        <v>42.4</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25.5">
      <c r="A98" s="26" t="s">
        <v>50</v>
      </c>
      <c s="31" t="s">
        <v>1825</v>
      </c>
      <c s="31" t="s">
        <v>3461</v>
      </c>
      <c s="26" t="s">
        <v>52</v>
      </c>
      <c s="32" t="s">
        <v>3462</v>
      </c>
      <c s="33" t="s">
        <v>54</v>
      </c>
      <c s="34">
        <v>584.1</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12.75">
      <c r="A102" s="26" t="s">
        <v>50</v>
      </c>
      <c s="31" t="s">
        <v>1876</v>
      </c>
      <c s="31" t="s">
        <v>3299</v>
      </c>
      <c s="26" t="s">
        <v>52</v>
      </c>
      <c s="32" t="s">
        <v>3463</v>
      </c>
      <c s="33" t="s">
        <v>2722</v>
      </c>
      <c s="34">
        <v>1430.3</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8" ht="12.75" customHeight="1">
      <c r="A106" s="6" t="s">
        <v>47</v>
      </c>
      <c s="6"/>
      <c s="43" t="s">
        <v>3301</v>
      </c>
      <c s="6"/>
      <c s="29" t="s">
        <v>3302</v>
      </c>
      <c s="6"/>
      <c s="6"/>
      <c s="6"/>
      <c s="44">
        <f>0+Q106</f>
      </c>
      <c r="O106">
        <f>0+R106</f>
      </c>
      <c r="Q106">
        <f>0+I107</f>
      </c>
      <c>
        <f>0+O107</f>
      </c>
    </row>
    <row r="107" spans="1:16" ht="12.75">
      <c r="A107" s="26" t="s">
        <v>50</v>
      </c>
      <c s="31" t="s">
        <v>1817</v>
      </c>
      <c s="31" t="s">
        <v>3260</v>
      </c>
      <c s="26" t="s">
        <v>52</v>
      </c>
      <c s="32" t="s">
        <v>3261</v>
      </c>
      <c s="33" t="s">
        <v>157</v>
      </c>
      <c s="34">
        <v>3</v>
      </c>
      <c s="35">
        <v>0</v>
      </c>
      <c s="36">
        <f>ROUND(ROUND(H107,2)*ROUND(G107,5),2)</f>
      </c>
      <c r="O107">
        <f>(I107*21)/100</f>
      </c>
      <c t="s">
        <v>27</v>
      </c>
    </row>
    <row r="108" spans="1:5" ht="12.75">
      <c r="A108" s="37" t="s">
        <v>55</v>
      </c>
      <c r="E108" s="38" t="s">
        <v>58</v>
      </c>
    </row>
    <row r="109" spans="1:5" ht="12.75">
      <c r="A109" s="39" t="s">
        <v>57</v>
      </c>
      <c r="E109" s="40" t="s">
        <v>58</v>
      </c>
    </row>
    <row r="110" spans="1:5" ht="12.75">
      <c r="A110" t="s">
        <v>59</v>
      </c>
      <c r="E110"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1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0+O9+O14+O111</f>
      </c>
      <c t="s">
        <v>26</v>
      </c>
    </row>
    <row r="3" spans="1:16" ht="15" customHeight="1">
      <c r="A3" t="s">
        <v>11</v>
      </c>
      <c s="12" t="s">
        <v>13</v>
      </c>
      <c s="13" t="s">
        <v>14</v>
      </c>
      <c s="1"/>
      <c s="14" t="s">
        <v>15</v>
      </c>
      <c s="1"/>
      <c s="9"/>
      <c s="8" t="s">
        <v>63</v>
      </c>
      <c s="41">
        <f>0+I9+I14+I111</f>
      </c>
      <c r="O3" t="s">
        <v>22</v>
      </c>
      <c t="s">
        <v>27</v>
      </c>
    </row>
    <row r="4" spans="1:16" ht="15" customHeight="1">
      <c r="A4" t="s">
        <v>16</v>
      </c>
      <c s="12" t="s">
        <v>17</v>
      </c>
      <c s="13" t="s">
        <v>61</v>
      </c>
      <c s="1"/>
      <c s="14" t="s">
        <v>62</v>
      </c>
      <c s="1"/>
      <c s="1"/>
      <c s="11"/>
      <c s="11"/>
      <c r="O4" t="s">
        <v>23</v>
      </c>
      <c t="s">
        <v>27</v>
      </c>
    </row>
    <row r="5" spans="1:16" ht="12.75" customHeight="1">
      <c r="A5" t="s">
        <v>20</v>
      </c>
      <c s="16" t="s">
        <v>21</v>
      </c>
      <c s="17" t="s">
        <v>63</v>
      </c>
      <c s="6"/>
      <c s="18" t="s">
        <v>64</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66</v>
      </c>
      <c s="27"/>
      <c s="29" t="s">
        <v>67</v>
      </c>
      <c s="27"/>
      <c s="27"/>
      <c s="27"/>
      <c s="30">
        <f>0+Q9</f>
      </c>
      <c r="O9">
        <f>0+R9</f>
      </c>
      <c r="Q9">
        <f>0+I10</f>
      </c>
      <c>
        <f>0+O10</f>
      </c>
    </row>
    <row r="10" spans="1:16" ht="25.5">
      <c r="A10" s="26" t="s">
        <v>50</v>
      </c>
      <c s="31" t="s">
        <v>33</v>
      </c>
      <c s="31" t="s">
        <v>68</v>
      </c>
      <c s="26" t="s">
        <v>52</v>
      </c>
      <c s="32" t="s">
        <v>69</v>
      </c>
      <c s="33" t="s">
        <v>70</v>
      </c>
      <c s="34">
        <v>4</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8" ht="12.75" customHeight="1">
      <c r="A14" s="6" t="s">
        <v>47</v>
      </c>
      <c s="6"/>
      <c s="43" t="s">
        <v>71</v>
      </c>
      <c s="6"/>
      <c s="29" t="s">
        <v>72</v>
      </c>
      <c s="6"/>
      <c s="6"/>
      <c s="6"/>
      <c s="44">
        <f>0+Q14</f>
      </c>
      <c r="O14">
        <f>0+R14</f>
      </c>
      <c r="Q14">
        <f>0+I15+I19+I23+I27+I31+I35+I39+I43+I47+I51+I55+I59+I63+I67+I71+I75+I79+I83+I87+I91+I95+I99+I103+I107</f>
      </c>
      <c>
        <f>0+O15+O19+O23+O27+O31+O35+O39+O43+O47+O51+O55+O59+O63+O67+O71+O75+O79+O83+O87+O91+O95+O99+O103+O107</f>
      </c>
    </row>
    <row r="15" spans="1:16" ht="12.75">
      <c r="A15" s="26" t="s">
        <v>50</v>
      </c>
      <c s="31" t="s">
        <v>73</v>
      </c>
      <c s="31" t="s">
        <v>74</v>
      </c>
      <c s="26" t="s">
        <v>52</v>
      </c>
      <c s="32" t="s">
        <v>75</v>
      </c>
      <c s="33" t="s">
        <v>76</v>
      </c>
      <c s="34">
        <v>51.7</v>
      </c>
      <c s="35">
        <v>0</v>
      </c>
      <c s="36">
        <f>ROUND(ROUND(H15,2)*ROUND(G15,5),2)</f>
      </c>
      <c r="O15">
        <f>(I15*21)/100</f>
      </c>
      <c t="s">
        <v>27</v>
      </c>
    </row>
    <row r="16" spans="1:5" ht="12.75">
      <c r="A16" s="37" t="s">
        <v>55</v>
      </c>
      <c r="E16" s="38" t="s">
        <v>58</v>
      </c>
    </row>
    <row r="17" spans="1:5" ht="25.5">
      <c r="A17" s="39" t="s">
        <v>57</v>
      </c>
      <c r="E17" s="40" t="s">
        <v>77</v>
      </c>
    </row>
    <row r="18" spans="1:5" ht="12.75">
      <c r="A18" t="s">
        <v>59</v>
      </c>
      <c r="E18" s="38" t="s">
        <v>78</v>
      </c>
    </row>
    <row r="19" spans="1:16" ht="12.75">
      <c r="A19" s="26" t="s">
        <v>50</v>
      </c>
      <c s="31" t="s">
        <v>79</v>
      </c>
      <c s="31" t="s">
        <v>80</v>
      </c>
      <c s="26" t="s">
        <v>52</v>
      </c>
      <c s="32" t="s">
        <v>81</v>
      </c>
      <c s="33" t="s">
        <v>82</v>
      </c>
      <c s="34">
        <v>18</v>
      </c>
      <c s="35">
        <v>0</v>
      </c>
      <c s="36">
        <f>ROUND(ROUND(H19,2)*ROUND(G19,5),2)</f>
      </c>
      <c r="O19">
        <f>(I19*21)/100</f>
      </c>
      <c t="s">
        <v>27</v>
      </c>
    </row>
    <row r="20" spans="1:5" ht="12.75">
      <c r="A20" s="37" t="s">
        <v>55</v>
      </c>
      <c r="E20" s="38" t="s">
        <v>58</v>
      </c>
    </row>
    <row r="21" spans="1:5" ht="12.75">
      <c r="A21" s="39" t="s">
        <v>57</v>
      </c>
      <c r="E21" s="40" t="s">
        <v>58</v>
      </c>
    </row>
    <row r="22" spans="1:5" ht="63.75">
      <c r="A22" t="s">
        <v>59</v>
      </c>
      <c r="E22" s="38" t="s">
        <v>83</v>
      </c>
    </row>
    <row r="23" spans="1:16" ht="12.75">
      <c r="A23" s="26" t="s">
        <v>50</v>
      </c>
      <c s="31" t="s">
        <v>84</v>
      </c>
      <c s="31" t="s">
        <v>85</v>
      </c>
      <c s="26" t="s">
        <v>52</v>
      </c>
      <c s="32" t="s">
        <v>86</v>
      </c>
      <c s="33" t="s">
        <v>76</v>
      </c>
      <c s="34">
        <v>48.88</v>
      </c>
      <c s="35">
        <v>0</v>
      </c>
      <c s="36">
        <f>ROUND(ROUND(H23,2)*ROUND(G23,5),2)</f>
      </c>
      <c r="O23">
        <f>(I23*21)/100</f>
      </c>
      <c t="s">
        <v>27</v>
      </c>
    </row>
    <row r="24" spans="1:5" ht="12.75">
      <c r="A24" s="37" t="s">
        <v>55</v>
      </c>
      <c r="E24" s="38" t="s">
        <v>58</v>
      </c>
    </row>
    <row r="25" spans="1:5" ht="25.5">
      <c r="A25" s="39" t="s">
        <v>57</v>
      </c>
      <c r="E25" s="40" t="s">
        <v>87</v>
      </c>
    </row>
    <row r="26" spans="1:5" ht="89.25">
      <c r="A26" t="s">
        <v>59</v>
      </c>
      <c r="E26" s="38" t="s">
        <v>88</v>
      </c>
    </row>
    <row r="27" spans="1:16" ht="12.75">
      <c r="A27" s="26" t="s">
        <v>50</v>
      </c>
      <c s="31" t="s">
        <v>89</v>
      </c>
      <c s="31" t="s">
        <v>90</v>
      </c>
      <c s="26" t="s">
        <v>52</v>
      </c>
      <c s="32" t="s">
        <v>91</v>
      </c>
      <c s="33" t="s">
        <v>82</v>
      </c>
      <c s="34">
        <v>30</v>
      </c>
      <c s="35">
        <v>0</v>
      </c>
      <c s="36">
        <f>ROUND(ROUND(H27,2)*ROUND(G27,5),2)</f>
      </c>
      <c r="O27">
        <f>(I27*21)/100</f>
      </c>
      <c t="s">
        <v>27</v>
      </c>
    </row>
    <row r="28" spans="1:5" ht="12.75">
      <c r="A28" s="37" t="s">
        <v>55</v>
      </c>
      <c r="E28" s="38" t="s">
        <v>58</v>
      </c>
    </row>
    <row r="29" spans="1:5" ht="12.75">
      <c r="A29" s="39" t="s">
        <v>57</v>
      </c>
      <c r="E29" s="40" t="s">
        <v>58</v>
      </c>
    </row>
    <row r="30" spans="1:5" ht="25.5">
      <c r="A30" t="s">
        <v>59</v>
      </c>
      <c r="E30" s="38" t="s">
        <v>92</v>
      </c>
    </row>
    <row r="31" spans="1:16" ht="12.75">
      <c r="A31" s="26" t="s">
        <v>50</v>
      </c>
      <c s="31" t="s">
        <v>93</v>
      </c>
      <c s="31" t="s">
        <v>94</v>
      </c>
      <c s="26" t="s">
        <v>52</v>
      </c>
      <c s="32" t="s">
        <v>95</v>
      </c>
      <c s="33" t="s">
        <v>82</v>
      </c>
      <c s="34">
        <v>4</v>
      </c>
      <c s="35">
        <v>0</v>
      </c>
      <c s="36">
        <f>ROUND(ROUND(H31,2)*ROUND(G31,5),2)</f>
      </c>
      <c r="O31">
        <f>(I31*21)/100</f>
      </c>
      <c t="s">
        <v>27</v>
      </c>
    </row>
    <row r="32" spans="1:5" ht="12.75">
      <c r="A32" s="37" t="s">
        <v>55</v>
      </c>
      <c r="E32" s="38" t="s">
        <v>58</v>
      </c>
    </row>
    <row r="33" spans="1:5" ht="12.75">
      <c r="A33" s="39" t="s">
        <v>57</v>
      </c>
      <c r="E33" s="40" t="s">
        <v>58</v>
      </c>
    </row>
    <row r="34" spans="1:5" ht="12.75">
      <c r="A34" t="s">
        <v>59</v>
      </c>
      <c r="E34" s="38" t="s">
        <v>58</v>
      </c>
    </row>
    <row r="35" spans="1:16" ht="12.75">
      <c r="A35" s="26" t="s">
        <v>50</v>
      </c>
      <c s="31" t="s">
        <v>96</v>
      </c>
      <c s="31" t="s">
        <v>97</v>
      </c>
      <c s="26" t="s">
        <v>52</v>
      </c>
      <c s="32" t="s">
        <v>98</v>
      </c>
      <c s="33" t="s">
        <v>82</v>
      </c>
      <c s="34">
        <v>3</v>
      </c>
      <c s="35">
        <v>0</v>
      </c>
      <c s="36">
        <f>ROUND(ROUND(H35,2)*ROUND(G35,5),2)</f>
      </c>
      <c r="O35">
        <f>(I35*21)/100</f>
      </c>
      <c t="s">
        <v>27</v>
      </c>
    </row>
    <row r="36" spans="1:5" ht="12.75">
      <c r="A36" s="37" t="s">
        <v>55</v>
      </c>
      <c r="E36" s="38" t="s">
        <v>58</v>
      </c>
    </row>
    <row r="37" spans="1:5" ht="12.75">
      <c r="A37" s="39" t="s">
        <v>57</v>
      </c>
      <c r="E37" s="40" t="s">
        <v>58</v>
      </c>
    </row>
    <row r="38" spans="1:5" ht="12.75">
      <c r="A38" t="s">
        <v>59</v>
      </c>
      <c r="E38" s="38" t="s">
        <v>58</v>
      </c>
    </row>
    <row r="39" spans="1:16" ht="12.75">
      <c r="A39" s="26" t="s">
        <v>50</v>
      </c>
      <c s="31" t="s">
        <v>99</v>
      </c>
      <c s="31" t="s">
        <v>100</v>
      </c>
      <c s="26" t="s">
        <v>52</v>
      </c>
      <c s="32" t="s">
        <v>101</v>
      </c>
      <c s="33" t="s">
        <v>82</v>
      </c>
      <c s="34">
        <v>7</v>
      </c>
      <c s="35">
        <v>0</v>
      </c>
      <c s="36">
        <f>ROUND(ROUND(H39,2)*ROUND(G39,5),2)</f>
      </c>
      <c r="O39">
        <f>(I39*21)/100</f>
      </c>
      <c t="s">
        <v>27</v>
      </c>
    </row>
    <row r="40" spans="1:5" ht="12.75">
      <c r="A40" s="37" t="s">
        <v>55</v>
      </c>
      <c r="E40" s="38" t="s">
        <v>58</v>
      </c>
    </row>
    <row r="41" spans="1:5" ht="12.75">
      <c r="A41" s="39" t="s">
        <v>57</v>
      </c>
      <c r="E41" s="40" t="s">
        <v>58</v>
      </c>
    </row>
    <row r="42" spans="1:5" ht="63.75">
      <c r="A42" t="s">
        <v>59</v>
      </c>
      <c r="E42" s="38" t="s">
        <v>102</v>
      </c>
    </row>
    <row r="43" spans="1:16" ht="12.75">
      <c r="A43" s="26" t="s">
        <v>50</v>
      </c>
      <c s="31" t="s">
        <v>27</v>
      </c>
      <c s="31" t="s">
        <v>103</v>
      </c>
      <c s="26" t="s">
        <v>52</v>
      </c>
      <c s="32" t="s">
        <v>104</v>
      </c>
      <c s="33" t="s">
        <v>70</v>
      </c>
      <c s="34">
        <v>1</v>
      </c>
      <c s="35">
        <v>0</v>
      </c>
      <c s="36">
        <f>ROUND(ROUND(H43,2)*ROUND(G43,5),2)</f>
      </c>
      <c r="O43">
        <f>(I43*21)/100</f>
      </c>
      <c t="s">
        <v>27</v>
      </c>
    </row>
    <row r="44" spans="1:5" ht="12.75">
      <c r="A44" s="37" t="s">
        <v>55</v>
      </c>
      <c r="E44" s="38" t="s">
        <v>58</v>
      </c>
    </row>
    <row r="45" spans="1:5" ht="12.75">
      <c r="A45" s="39" t="s">
        <v>57</v>
      </c>
      <c r="E45" s="40" t="s">
        <v>105</v>
      </c>
    </row>
    <row r="46" spans="1:5" ht="12.75">
      <c r="A46" t="s">
        <v>59</v>
      </c>
      <c r="E46" s="38" t="s">
        <v>58</v>
      </c>
    </row>
    <row r="47" spans="1:16" ht="12.75">
      <c r="A47" s="26" t="s">
        <v>50</v>
      </c>
      <c s="31" t="s">
        <v>36</v>
      </c>
      <c s="31" t="s">
        <v>106</v>
      </c>
      <c s="26" t="s">
        <v>52</v>
      </c>
      <c s="32" t="s">
        <v>107</v>
      </c>
      <c s="33" t="s">
        <v>76</v>
      </c>
      <c s="34">
        <v>47</v>
      </c>
      <c s="35">
        <v>0</v>
      </c>
      <c s="36">
        <f>ROUND(ROUND(H47,2)*ROUND(G47,5),2)</f>
      </c>
      <c r="O47">
        <f>(I47*21)/100</f>
      </c>
      <c t="s">
        <v>27</v>
      </c>
    </row>
    <row r="48" spans="1:5" ht="12.75">
      <c r="A48" s="37" t="s">
        <v>55</v>
      </c>
      <c r="E48" s="38" t="s">
        <v>58</v>
      </c>
    </row>
    <row r="49" spans="1:5" ht="12.75">
      <c r="A49" s="39" t="s">
        <v>57</v>
      </c>
      <c r="E49" s="40" t="s">
        <v>108</v>
      </c>
    </row>
    <row r="50" spans="1:5" ht="12.75">
      <c r="A50" t="s">
        <v>59</v>
      </c>
      <c r="E50" s="38" t="s">
        <v>58</v>
      </c>
    </row>
    <row r="51" spans="1:16" ht="12.75">
      <c r="A51" s="26" t="s">
        <v>50</v>
      </c>
      <c s="31" t="s">
        <v>38</v>
      </c>
      <c s="31" t="s">
        <v>109</v>
      </c>
      <c s="26" t="s">
        <v>52</v>
      </c>
      <c s="32" t="s">
        <v>110</v>
      </c>
      <c s="33" t="s">
        <v>82</v>
      </c>
      <c s="34">
        <v>6</v>
      </c>
      <c s="35">
        <v>0</v>
      </c>
      <c s="36">
        <f>ROUND(ROUND(H51,2)*ROUND(G51,5),2)</f>
      </c>
      <c r="O51">
        <f>(I51*21)/100</f>
      </c>
      <c t="s">
        <v>27</v>
      </c>
    </row>
    <row r="52" spans="1:5" ht="12.75">
      <c r="A52" s="37" t="s">
        <v>55</v>
      </c>
      <c r="E52" s="38" t="s">
        <v>58</v>
      </c>
    </row>
    <row r="53" spans="1:5" ht="12.75">
      <c r="A53" s="39" t="s">
        <v>57</v>
      </c>
      <c r="E53" s="40" t="s">
        <v>111</v>
      </c>
    </row>
    <row r="54" spans="1:5" ht="12.75">
      <c r="A54" t="s">
        <v>59</v>
      </c>
      <c r="E54" s="38" t="s">
        <v>58</v>
      </c>
    </row>
    <row r="55" spans="1:16" ht="12.75">
      <c r="A55" s="26" t="s">
        <v>50</v>
      </c>
      <c s="31" t="s">
        <v>25</v>
      </c>
      <c s="31" t="s">
        <v>112</v>
      </c>
      <c s="26" t="s">
        <v>52</v>
      </c>
      <c s="32" t="s">
        <v>113</v>
      </c>
      <c s="33" t="s">
        <v>82</v>
      </c>
      <c s="34">
        <v>2</v>
      </c>
      <c s="35">
        <v>0</v>
      </c>
      <c s="36">
        <f>ROUND(ROUND(H55,2)*ROUND(G55,5),2)</f>
      </c>
      <c r="O55">
        <f>(I55*21)/100</f>
      </c>
      <c t="s">
        <v>27</v>
      </c>
    </row>
    <row r="56" spans="1:5" ht="12.75">
      <c r="A56" s="37" t="s">
        <v>55</v>
      </c>
      <c r="E56" s="38" t="s">
        <v>58</v>
      </c>
    </row>
    <row r="57" spans="1:5" ht="12.75">
      <c r="A57" s="39" t="s">
        <v>57</v>
      </c>
      <c r="E57" s="40" t="s">
        <v>114</v>
      </c>
    </row>
    <row r="58" spans="1:5" ht="12.75">
      <c r="A58" t="s">
        <v>59</v>
      </c>
      <c r="E58" s="38" t="s">
        <v>58</v>
      </c>
    </row>
    <row r="59" spans="1:16" ht="12.75">
      <c r="A59" s="26" t="s">
        <v>50</v>
      </c>
      <c s="31" t="s">
        <v>26</v>
      </c>
      <c s="31" t="s">
        <v>115</v>
      </c>
      <c s="26" t="s">
        <v>52</v>
      </c>
      <c s="32" t="s">
        <v>116</v>
      </c>
      <c s="33" t="s">
        <v>82</v>
      </c>
      <c s="34">
        <v>21</v>
      </c>
      <c s="35">
        <v>0</v>
      </c>
      <c s="36">
        <f>ROUND(ROUND(H59,2)*ROUND(G59,5),2)</f>
      </c>
      <c r="O59">
        <f>(I59*21)/100</f>
      </c>
      <c t="s">
        <v>27</v>
      </c>
    </row>
    <row r="60" spans="1:5" ht="12.75">
      <c r="A60" s="37" t="s">
        <v>55</v>
      </c>
      <c r="E60" s="38" t="s">
        <v>58</v>
      </c>
    </row>
    <row r="61" spans="1:5" ht="12.75">
      <c r="A61" s="39" t="s">
        <v>57</v>
      </c>
      <c r="E61" s="40" t="s">
        <v>117</v>
      </c>
    </row>
    <row r="62" spans="1:5" ht="12.75">
      <c r="A62" t="s">
        <v>59</v>
      </c>
      <c r="E62" s="38" t="s">
        <v>58</v>
      </c>
    </row>
    <row r="63" spans="1:16" ht="12.75">
      <c r="A63" s="26" t="s">
        <v>50</v>
      </c>
      <c s="31" t="s">
        <v>118</v>
      </c>
      <c s="31" t="s">
        <v>119</v>
      </c>
      <c s="26" t="s">
        <v>52</v>
      </c>
      <c s="32" t="s">
        <v>120</v>
      </c>
      <c s="33" t="s">
        <v>82</v>
      </c>
      <c s="34">
        <v>3</v>
      </c>
      <c s="35">
        <v>0</v>
      </c>
      <c s="36">
        <f>ROUND(ROUND(H63,2)*ROUND(G63,5),2)</f>
      </c>
      <c r="O63">
        <f>(I63*21)/100</f>
      </c>
      <c t="s">
        <v>27</v>
      </c>
    </row>
    <row r="64" spans="1:5" ht="12.75">
      <c r="A64" s="37" t="s">
        <v>55</v>
      </c>
      <c r="E64" s="38" t="s">
        <v>58</v>
      </c>
    </row>
    <row r="65" spans="1:5" ht="12.75">
      <c r="A65" s="39" t="s">
        <v>57</v>
      </c>
      <c r="E65" s="40" t="s">
        <v>58</v>
      </c>
    </row>
    <row r="66" spans="1:5" ht="12.75">
      <c r="A66" t="s">
        <v>59</v>
      </c>
      <c r="E66" s="38" t="s">
        <v>58</v>
      </c>
    </row>
    <row r="67" spans="1:16" ht="12.75">
      <c r="A67" s="26" t="s">
        <v>50</v>
      </c>
      <c s="31" t="s">
        <v>121</v>
      </c>
      <c s="31" t="s">
        <v>122</v>
      </c>
      <c s="26" t="s">
        <v>52</v>
      </c>
      <c s="32" t="s">
        <v>123</v>
      </c>
      <c s="33" t="s">
        <v>82</v>
      </c>
      <c s="34">
        <v>7</v>
      </c>
      <c s="35">
        <v>0</v>
      </c>
      <c s="36">
        <f>ROUND(ROUND(H67,2)*ROUND(G67,5),2)</f>
      </c>
      <c r="O67">
        <f>(I67*21)/100</f>
      </c>
      <c t="s">
        <v>27</v>
      </c>
    </row>
    <row r="68" spans="1:5" ht="12.75">
      <c r="A68" s="37" t="s">
        <v>55</v>
      </c>
      <c r="E68" s="38" t="s">
        <v>58</v>
      </c>
    </row>
    <row r="69" spans="1:5" ht="12.75">
      <c r="A69" s="39" t="s">
        <v>57</v>
      </c>
      <c r="E69" s="40" t="s">
        <v>58</v>
      </c>
    </row>
    <row r="70" spans="1:5" ht="12.75">
      <c r="A70" t="s">
        <v>59</v>
      </c>
      <c r="E70" s="38" t="s">
        <v>58</v>
      </c>
    </row>
    <row r="71" spans="1:16" ht="12.75">
      <c r="A71" s="26" t="s">
        <v>50</v>
      </c>
      <c s="31" t="s">
        <v>45</v>
      </c>
      <c s="31" t="s">
        <v>124</v>
      </c>
      <c s="26" t="s">
        <v>52</v>
      </c>
      <c s="32" t="s">
        <v>125</v>
      </c>
      <c s="33" t="s">
        <v>82</v>
      </c>
      <c s="34">
        <v>21</v>
      </c>
      <c s="35">
        <v>0</v>
      </c>
      <c s="36">
        <f>ROUND(ROUND(H71,2)*ROUND(G71,5),2)</f>
      </c>
      <c r="O71">
        <f>(I71*21)/100</f>
      </c>
      <c t="s">
        <v>27</v>
      </c>
    </row>
    <row r="72" spans="1:5" ht="12.75">
      <c r="A72" s="37" t="s">
        <v>55</v>
      </c>
      <c r="E72" s="38" t="s">
        <v>58</v>
      </c>
    </row>
    <row r="73" spans="1:5" ht="12.75">
      <c r="A73" s="39" t="s">
        <v>57</v>
      </c>
      <c r="E73" s="40" t="s">
        <v>117</v>
      </c>
    </row>
    <row r="74" spans="1:5" ht="12.75">
      <c r="A74" t="s">
        <v>59</v>
      </c>
      <c r="E74" s="38" t="s">
        <v>58</v>
      </c>
    </row>
    <row r="75" spans="1:16" ht="12.75">
      <c r="A75" s="26" t="s">
        <v>50</v>
      </c>
      <c s="31" t="s">
        <v>126</v>
      </c>
      <c s="31" t="s">
        <v>127</v>
      </c>
      <c s="26" t="s">
        <v>52</v>
      </c>
      <c s="32" t="s">
        <v>128</v>
      </c>
      <c s="33" t="s">
        <v>82</v>
      </c>
      <c s="34">
        <v>3</v>
      </c>
      <c s="35">
        <v>0</v>
      </c>
      <c s="36">
        <f>ROUND(ROUND(H75,2)*ROUND(G75,5),2)</f>
      </c>
      <c r="O75">
        <f>(I75*21)/100</f>
      </c>
      <c t="s">
        <v>27</v>
      </c>
    </row>
    <row r="76" spans="1:5" ht="12.75">
      <c r="A76" s="37" t="s">
        <v>55</v>
      </c>
      <c r="E76" s="38" t="s">
        <v>58</v>
      </c>
    </row>
    <row r="77" spans="1:5" ht="12.75">
      <c r="A77" s="39" t="s">
        <v>57</v>
      </c>
      <c r="E77" s="40" t="s">
        <v>58</v>
      </c>
    </row>
    <row r="78" spans="1:5" ht="12.75">
      <c r="A78" t="s">
        <v>59</v>
      </c>
      <c r="E78" s="38" t="s">
        <v>58</v>
      </c>
    </row>
    <row r="79" spans="1:16" ht="12.75">
      <c r="A79" s="26" t="s">
        <v>50</v>
      </c>
      <c s="31" t="s">
        <v>43</v>
      </c>
      <c s="31" t="s">
        <v>129</v>
      </c>
      <c s="26" t="s">
        <v>52</v>
      </c>
      <c s="32" t="s">
        <v>130</v>
      </c>
      <c s="33" t="s">
        <v>82</v>
      </c>
      <c s="34">
        <v>18</v>
      </c>
      <c s="35">
        <v>0</v>
      </c>
      <c s="36">
        <f>ROUND(ROUND(H79,2)*ROUND(G79,5),2)</f>
      </c>
      <c r="O79">
        <f>(I79*21)/100</f>
      </c>
      <c t="s">
        <v>27</v>
      </c>
    </row>
    <row r="80" spans="1:5" ht="12.75">
      <c r="A80" s="37" t="s">
        <v>55</v>
      </c>
      <c r="E80" s="38" t="s">
        <v>58</v>
      </c>
    </row>
    <row r="81" spans="1:5" ht="12.75">
      <c r="A81" s="39" t="s">
        <v>57</v>
      </c>
      <c r="E81" s="40" t="s">
        <v>131</v>
      </c>
    </row>
    <row r="82" spans="1:5" ht="12.75">
      <c r="A82" t="s">
        <v>59</v>
      </c>
      <c r="E82" s="38" t="s">
        <v>58</v>
      </c>
    </row>
    <row r="83" spans="1:16" ht="12.75">
      <c r="A83" s="26" t="s">
        <v>50</v>
      </c>
      <c s="31" t="s">
        <v>132</v>
      </c>
      <c s="31" t="s">
        <v>133</v>
      </c>
      <c s="26" t="s">
        <v>52</v>
      </c>
      <c s="32" t="s">
        <v>134</v>
      </c>
      <c s="33" t="s">
        <v>135</v>
      </c>
      <c s="34">
        <v>40</v>
      </c>
      <c s="35">
        <v>0</v>
      </c>
      <c s="36">
        <f>ROUND(ROUND(H83,2)*ROUND(G83,5),2)</f>
      </c>
      <c r="O83">
        <f>(I83*21)/100</f>
      </c>
      <c t="s">
        <v>27</v>
      </c>
    </row>
    <row r="84" spans="1:5" ht="12.75">
      <c r="A84" s="37" t="s">
        <v>55</v>
      </c>
      <c r="E84" s="38" t="s">
        <v>58</v>
      </c>
    </row>
    <row r="85" spans="1:5" ht="12.75">
      <c r="A85" s="39" t="s">
        <v>57</v>
      </c>
      <c r="E85" s="40" t="s">
        <v>136</v>
      </c>
    </row>
    <row r="86" spans="1:5" ht="12.75">
      <c r="A86" t="s">
        <v>59</v>
      </c>
      <c r="E86" s="38" t="s">
        <v>58</v>
      </c>
    </row>
    <row r="87" spans="1:16" ht="12.75">
      <c r="A87" s="26" t="s">
        <v>50</v>
      </c>
      <c s="31" t="s">
        <v>137</v>
      </c>
      <c s="31" t="s">
        <v>138</v>
      </c>
      <c s="26" t="s">
        <v>52</v>
      </c>
      <c s="32" t="s">
        <v>139</v>
      </c>
      <c s="33" t="s">
        <v>135</v>
      </c>
      <c s="34">
        <v>24</v>
      </c>
      <c s="35">
        <v>0</v>
      </c>
      <c s="36">
        <f>ROUND(ROUND(H87,2)*ROUND(G87,5),2)</f>
      </c>
      <c r="O87">
        <f>(I87*21)/100</f>
      </c>
      <c t="s">
        <v>27</v>
      </c>
    </row>
    <row r="88" spans="1:5" ht="12.75">
      <c r="A88" s="37" t="s">
        <v>55</v>
      </c>
      <c r="E88" s="38" t="s">
        <v>58</v>
      </c>
    </row>
    <row r="89" spans="1:5" ht="12.75">
      <c r="A89" s="39" t="s">
        <v>57</v>
      </c>
      <c r="E89" s="40" t="s">
        <v>58</v>
      </c>
    </row>
    <row r="90" spans="1:5" ht="12.75">
      <c r="A90" t="s">
        <v>59</v>
      </c>
      <c r="E90" s="38" t="s">
        <v>58</v>
      </c>
    </row>
    <row r="91" spans="1:16" ht="12.75">
      <c r="A91" s="26" t="s">
        <v>50</v>
      </c>
      <c s="31" t="s">
        <v>140</v>
      </c>
      <c s="31" t="s">
        <v>141</v>
      </c>
      <c s="26" t="s">
        <v>52</v>
      </c>
      <c s="32" t="s">
        <v>142</v>
      </c>
      <c s="33" t="s">
        <v>135</v>
      </c>
      <c s="34">
        <v>16</v>
      </c>
      <c s="35">
        <v>0</v>
      </c>
      <c s="36">
        <f>ROUND(ROUND(H91,2)*ROUND(G91,5),2)</f>
      </c>
      <c r="O91">
        <f>(I91*21)/100</f>
      </c>
      <c t="s">
        <v>27</v>
      </c>
    </row>
    <row r="92" spans="1:5" ht="12.75">
      <c r="A92" s="37" t="s">
        <v>55</v>
      </c>
      <c r="E92" s="38" t="s">
        <v>58</v>
      </c>
    </row>
    <row r="93" spans="1:5" ht="12.75">
      <c r="A93" s="39" t="s">
        <v>57</v>
      </c>
      <c r="E93" s="40" t="s">
        <v>58</v>
      </c>
    </row>
    <row r="94" spans="1:5" ht="12.75">
      <c r="A94" t="s">
        <v>59</v>
      </c>
      <c r="E94" s="38" t="s">
        <v>58</v>
      </c>
    </row>
    <row r="95" spans="1:16" ht="12.75">
      <c r="A95" s="26" t="s">
        <v>50</v>
      </c>
      <c s="31" t="s">
        <v>143</v>
      </c>
      <c s="31" t="s">
        <v>144</v>
      </c>
      <c s="26" t="s">
        <v>52</v>
      </c>
      <c s="32" t="s">
        <v>145</v>
      </c>
      <c s="33" t="s">
        <v>146</v>
      </c>
      <c s="34">
        <v>10000</v>
      </c>
      <c s="35">
        <v>0</v>
      </c>
      <c s="36">
        <f>ROUND(ROUND(H95,2)*ROUND(G95,5),2)</f>
      </c>
      <c r="O95">
        <f>(I95*21)/100</f>
      </c>
      <c t="s">
        <v>27</v>
      </c>
    </row>
    <row r="96" spans="1:5" ht="12.75">
      <c r="A96" s="37" t="s">
        <v>55</v>
      </c>
      <c r="E96" s="38" t="s">
        <v>58</v>
      </c>
    </row>
    <row r="97" spans="1:5" ht="12.75">
      <c r="A97" s="39" t="s">
        <v>57</v>
      </c>
      <c r="E97" s="40" t="s">
        <v>58</v>
      </c>
    </row>
    <row r="98" spans="1:5" ht="12.75">
      <c r="A98" t="s">
        <v>59</v>
      </c>
      <c r="E98" s="38" t="s">
        <v>58</v>
      </c>
    </row>
    <row r="99" spans="1:16" ht="12.75">
      <c r="A99" s="26" t="s">
        <v>50</v>
      </c>
      <c s="31" t="s">
        <v>147</v>
      </c>
      <c s="31" t="s">
        <v>148</v>
      </c>
      <c s="26" t="s">
        <v>52</v>
      </c>
      <c s="32" t="s">
        <v>149</v>
      </c>
      <c s="33" t="s">
        <v>54</v>
      </c>
      <c s="34">
        <v>60</v>
      </c>
      <c s="35">
        <v>0</v>
      </c>
      <c s="36">
        <f>ROUND(ROUND(H99,2)*ROUND(G99,5),2)</f>
      </c>
      <c r="O99">
        <f>(I99*21)/100</f>
      </c>
      <c t="s">
        <v>27</v>
      </c>
    </row>
    <row r="100" spans="1:5" ht="12.75">
      <c r="A100" s="37" t="s">
        <v>55</v>
      </c>
      <c r="E100" s="38" t="s">
        <v>58</v>
      </c>
    </row>
    <row r="101" spans="1:5" ht="12.75">
      <c r="A101" s="39" t="s">
        <v>57</v>
      </c>
      <c r="E101" s="40" t="s">
        <v>58</v>
      </c>
    </row>
    <row r="102" spans="1:5" ht="12.75">
      <c r="A102" t="s">
        <v>59</v>
      </c>
      <c r="E102" s="38" t="s">
        <v>58</v>
      </c>
    </row>
    <row r="103" spans="1:16" ht="12.75">
      <c r="A103" s="26" t="s">
        <v>50</v>
      </c>
      <c s="31" t="s">
        <v>150</v>
      </c>
      <c s="31" t="s">
        <v>151</v>
      </c>
      <c s="26" t="s">
        <v>52</v>
      </c>
      <c s="32" t="s">
        <v>152</v>
      </c>
      <c s="33" t="s">
        <v>76</v>
      </c>
      <c s="34">
        <v>2.73</v>
      </c>
      <c s="35">
        <v>0</v>
      </c>
      <c s="36">
        <f>ROUND(ROUND(H103,2)*ROUND(G103,5),2)</f>
      </c>
      <c r="O103">
        <f>(I103*21)/100</f>
      </c>
      <c t="s">
        <v>27</v>
      </c>
    </row>
    <row r="104" spans="1:5" ht="12.75">
      <c r="A104" s="37" t="s">
        <v>55</v>
      </c>
      <c r="E104" s="38" t="s">
        <v>58</v>
      </c>
    </row>
    <row r="105" spans="1:5" ht="12.75">
      <c r="A105" s="39" t="s">
        <v>57</v>
      </c>
      <c r="E105" s="40" t="s">
        <v>153</v>
      </c>
    </row>
    <row r="106" spans="1:5" ht="12.75">
      <c r="A106" t="s">
        <v>59</v>
      </c>
      <c r="E106" s="38" t="s">
        <v>58</v>
      </c>
    </row>
    <row r="107" spans="1:16" ht="12.75">
      <c r="A107" s="26" t="s">
        <v>50</v>
      </c>
      <c s="31" t="s">
        <v>154</v>
      </c>
      <c s="31" t="s">
        <v>155</v>
      </c>
      <c s="26" t="s">
        <v>52</v>
      </c>
      <c s="32" t="s">
        <v>156</v>
      </c>
      <c s="33" t="s">
        <v>157</v>
      </c>
      <c s="34">
        <v>0.19752</v>
      </c>
      <c s="35">
        <v>0</v>
      </c>
      <c s="36">
        <f>ROUND(ROUND(H107,2)*ROUND(G107,5),2)</f>
      </c>
      <c r="O107">
        <f>(I107*21)/100</f>
      </c>
      <c t="s">
        <v>27</v>
      </c>
    </row>
    <row r="108" spans="1:5" ht="12.75">
      <c r="A108" s="37" t="s">
        <v>55</v>
      </c>
      <c r="E108" s="38" t="s">
        <v>58</v>
      </c>
    </row>
    <row r="109" spans="1:5" ht="12.75">
      <c r="A109" s="39" t="s">
        <v>57</v>
      </c>
      <c r="E109" s="40" t="s">
        <v>58</v>
      </c>
    </row>
    <row r="110" spans="1:5" ht="12.75">
      <c r="A110" t="s">
        <v>59</v>
      </c>
      <c r="E110" s="38" t="s">
        <v>58</v>
      </c>
    </row>
    <row r="111" spans="1:18" ht="12.75" customHeight="1">
      <c r="A111" s="6" t="s">
        <v>47</v>
      </c>
      <c s="6"/>
      <c s="43" t="s">
        <v>158</v>
      </c>
      <c s="6"/>
      <c s="29" t="s">
        <v>159</v>
      </c>
      <c s="6"/>
      <c s="6"/>
      <c s="6"/>
      <c s="44">
        <f>0+Q111</f>
      </c>
      <c r="O111">
        <f>0+R111</f>
      </c>
      <c r="Q111">
        <f>0+I112+I116</f>
      </c>
      <c>
        <f>0+O112+O116</f>
      </c>
    </row>
    <row r="112" spans="1:16" ht="12.75">
      <c r="A112" s="26" t="s">
        <v>50</v>
      </c>
      <c s="31" t="s">
        <v>160</v>
      </c>
      <c s="31" t="s">
        <v>161</v>
      </c>
      <c s="26" t="s">
        <v>52</v>
      </c>
      <c s="32" t="s">
        <v>162</v>
      </c>
      <c s="33" t="s">
        <v>163</v>
      </c>
      <c s="34">
        <v>1</v>
      </c>
      <c s="35">
        <v>0</v>
      </c>
      <c s="36">
        <f>ROUND(ROUND(H112,2)*ROUND(G112,5),2)</f>
      </c>
      <c r="O112">
        <f>(I112*21)/100</f>
      </c>
      <c t="s">
        <v>27</v>
      </c>
    </row>
    <row r="113" spans="1:5" ht="12.75">
      <c r="A113" s="37" t="s">
        <v>55</v>
      </c>
      <c r="E113" s="38" t="s">
        <v>58</v>
      </c>
    </row>
    <row r="114" spans="1:5" ht="12.75">
      <c r="A114" s="39" t="s">
        <v>57</v>
      </c>
      <c r="E114" s="40" t="s">
        <v>58</v>
      </c>
    </row>
    <row r="115" spans="1:5" ht="12.75">
      <c r="A115" t="s">
        <v>59</v>
      </c>
      <c r="E115" s="38" t="s">
        <v>58</v>
      </c>
    </row>
    <row r="116" spans="1:16" ht="12.75">
      <c r="A116" s="26" t="s">
        <v>50</v>
      </c>
      <c s="31" t="s">
        <v>164</v>
      </c>
      <c s="31" t="s">
        <v>165</v>
      </c>
      <c s="26" t="s">
        <v>52</v>
      </c>
      <c s="32" t="s">
        <v>166</v>
      </c>
      <c s="33" t="s">
        <v>163</v>
      </c>
      <c s="34">
        <v>1</v>
      </c>
      <c s="35">
        <v>0</v>
      </c>
      <c s="36">
        <f>ROUND(ROUND(H116,2)*ROUND(G116,5),2)</f>
      </c>
      <c r="O116">
        <f>(I116*21)/100</f>
      </c>
      <c t="s">
        <v>27</v>
      </c>
    </row>
    <row r="117" spans="1:5" ht="12.75">
      <c r="A117" s="37" t="s">
        <v>55</v>
      </c>
      <c r="E117" s="38" t="s">
        <v>58</v>
      </c>
    </row>
    <row r="118" spans="1:5" ht="12.75">
      <c r="A118" s="39" t="s">
        <v>57</v>
      </c>
      <c r="E118" s="40" t="s">
        <v>58</v>
      </c>
    </row>
    <row r="119" spans="1:5" ht="12.75">
      <c r="A119" t="s">
        <v>59</v>
      </c>
      <c r="E119"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25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0+O9+O18+O23+O60+O65+O94+O103+O116+O125+O194+O215+O220+O237+O242</f>
      </c>
      <c t="s">
        <v>26</v>
      </c>
    </row>
    <row r="3" spans="1:16" ht="15" customHeight="1">
      <c r="A3" t="s">
        <v>11</v>
      </c>
      <c s="12" t="s">
        <v>13</v>
      </c>
      <c s="13" t="s">
        <v>14</v>
      </c>
      <c s="1"/>
      <c s="14" t="s">
        <v>15</v>
      </c>
      <c s="1"/>
      <c s="9"/>
      <c s="8" t="s">
        <v>2711</v>
      </c>
      <c s="41">
        <f>0+I9+I18+I23+I60+I65+I94+I103+I116+I125+I194+I215+I220+I237+I242</f>
      </c>
      <c r="O3" t="s">
        <v>22</v>
      </c>
      <c t="s">
        <v>27</v>
      </c>
    </row>
    <row r="4" spans="1:16" ht="15" customHeight="1">
      <c r="A4" t="s">
        <v>16</v>
      </c>
      <c s="12" t="s">
        <v>17</v>
      </c>
      <c s="13" t="s">
        <v>3464</v>
      </c>
      <c s="1"/>
      <c s="14" t="s">
        <v>3465</v>
      </c>
      <c s="1"/>
      <c s="1"/>
      <c s="11"/>
      <c s="11"/>
      <c r="O4" t="s">
        <v>23</v>
      </c>
      <c t="s">
        <v>27</v>
      </c>
    </row>
    <row r="5" spans="1:16" ht="12.75" customHeight="1">
      <c r="A5" t="s">
        <v>20</v>
      </c>
      <c s="16" t="s">
        <v>21</v>
      </c>
      <c s="17" t="s">
        <v>2711</v>
      </c>
      <c s="6"/>
      <c s="18" t="s">
        <v>2712</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132</v>
      </c>
      <c s="27"/>
      <c s="29" t="s">
        <v>2922</v>
      </c>
      <c s="27"/>
      <c s="27"/>
      <c s="27"/>
      <c s="30">
        <f>0+Q9</f>
      </c>
      <c r="O9">
        <f>0+R9</f>
      </c>
      <c r="Q9">
        <f>0+I10+I14</f>
      </c>
      <c>
        <f>0+O10+O14</f>
      </c>
    </row>
    <row r="10" spans="1:16" ht="12.75">
      <c r="A10" s="26" t="s">
        <v>50</v>
      </c>
      <c s="31" t="s">
        <v>38</v>
      </c>
      <c s="31" t="s">
        <v>3466</v>
      </c>
      <c s="26" t="s">
        <v>52</v>
      </c>
      <c s="32" t="s">
        <v>3467</v>
      </c>
      <c s="33" t="s">
        <v>2722</v>
      </c>
      <c s="34">
        <v>679</v>
      </c>
      <c s="35">
        <v>0</v>
      </c>
      <c s="36">
        <f>ROUND(ROUND(H10,2)*ROUND(G10,5),2)</f>
      </c>
      <c r="O10">
        <f>(I10*21)/100</f>
      </c>
      <c t="s">
        <v>27</v>
      </c>
    </row>
    <row r="11" spans="1:5" ht="12.75">
      <c r="A11" s="37" t="s">
        <v>55</v>
      </c>
      <c r="E11" s="38" t="s">
        <v>58</v>
      </c>
    </row>
    <row r="12" spans="1:5" ht="25.5">
      <c r="A12" s="39" t="s">
        <v>57</v>
      </c>
      <c r="E12" s="40" t="s">
        <v>3468</v>
      </c>
    </row>
    <row r="13" spans="1:5" ht="25.5">
      <c r="A13" t="s">
        <v>59</v>
      </c>
      <c r="E13" s="38" t="s">
        <v>3469</v>
      </c>
    </row>
    <row r="14" spans="1:16" ht="12.75">
      <c r="A14" s="26" t="s">
        <v>50</v>
      </c>
      <c s="31" t="s">
        <v>25</v>
      </c>
      <c s="31" t="s">
        <v>3470</v>
      </c>
      <c s="26" t="s">
        <v>52</v>
      </c>
      <c s="32" t="s">
        <v>3471</v>
      </c>
      <c s="33" t="s">
        <v>2722</v>
      </c>
      <c s="34">
        <v>101.85</v>
      </c>
      <c s="35">
        <v>0</v>
      </c>
      <c s="36">
        <f>ROUND(ROUND(H14,2)*ROUND(G14,5),2)</f>
      </c>
      <c r="O14">
        <f>(I14*21)/100</f>
      </c>
      <c t="s">
        <v>27</v>
      </c>
    </row>
    <row r="15" spans="1:5" ht="12.75">
      <c r="A15" s="37" t="s">
        <v>55</v>
      </c>
      <c r="E15" s="38" t="s">
        <v>3472</v>
      </c>
    </row>
    <row r="16" spans="1:5" ht="25.5">
      <c r="A16" s="39" t="s">
        <v>57</v>
      </c>
      <c r="E16" s="40" t="s">
        <v>3473</v>
      </c>
    </row>
    <row r="17" spans="1:5" ht="12.75">
      <c r="A17" t="s">
        <v>59</v>
      </c>
      <c r="E17" s="38" t="s">
        <v>58</v>
      </c>
    </row>
    <row r="18" spans="1:18" ht="12.75" customHeight="1">
      <c r="A18" s="6" t="s">
        <v>47</v>
      </c>
      <c s="6"/>
      <c s="43" t="s">
        <v>143</v>
      </c>
      <c s="6"/>
      <c s="29" t="s">
        <v>2788</v>
      </c>
      <c s="6"/>
      <c s="6"/>
      <c s="6"/>
      <c s="44">
        <f>0+Q18</f>
      </c>
      <c r="O18">
        <f>0+R18</f>
      </c>
      <c r="Q18">
        <f>0+I19</f>
      </c>
      <c>
        <f>0+O19</f>
      </c>
    </row>
    <row r="19" spans="1:16" ht="12.75">
      <c r="A19" s="26" t="s">
        <v>50</v>
      </c>
      <c s="31" t="s">
        <v>26</v>
      </c>
      <c s="31" t="s">
        <v>3474</v>
      </c>
      <c s="26" t="s">
        <v>52</v>
      </c>
      <c s="32" t="s">
        <v>3475</v>
      </c>
      <c s="33" t="s">
        <v>2722</v>
      </c>
      <c s="34">
        <v>577.15</v>
      </c>
      <c s="35">
        <v>0</v>
      </c>
      <c s="36">
        <f>ROUND(ROUND(H19,2)*ROUND(G19,5),2)</f>
      </c>
      <c r="O19">
        <f>(I19*21)/100</f>
      </c>
      <c t="s">
        <v>27</v>
      </c>
    </row>
    <row r="20" spans="1:5" ht="12.75">
      <c r="A20" s="37" t="s">
        <v>55</v>
      </c>
      <c r="E20" s="38" t="s">
        <v>3476</v>
      </c>
    </row>
    <row r="21" spans="1:5" ht="25.5">
      <c r="A21" s="39" t="s">
        <v>57</v>
      </c>
      <c r="E21" s="40" t="s">
        <v>3477</v>
      </c>
    </row>
    <row r="22" spans="1:5" ht="12.75">
      <c r="A22" t="s">
        <v>59</v>
      </c>
      <c r="E22" s="38" t="s">
        <v>58</v>
      </c>
    </row>
    <row r="23" spans="1:18" ht="12.75" customHeight="1">
      <c r="A23" s="6" t="s">
        <v>47</v>
      </c>
      <c s="6"/>
      <c s="43" t="s">
        <v>1019</v>
      </c>
      <c s="6"/>
      <c s="29" t="s">
        <v>3478</v>
      </c>
      <c s="6"/>
      <c s="6"/>
      <c s="6"/>
      <c s="44">
        <f>0+Q23</f>
      </c>
      <c r="O23">
        <f>0+R23</f>
      </c>
      <c r="Q23">
        <f>0+I24+I28+I32+I36+I40+I44+I48+I52+I56</f>
      </c>
      <c>
        <f>0+O24+O28+O32+O36+O40+O44+O48+O52+O56</f>
      </c>
    </row>
    <row r="24" spans="1:16" ht="12.75">
      <c r="A24" s="26" t="s">
        <v>50</v>
      </c>
      <c s="31" t="s">
        <v>121</v>
      </c>
      <c s="31" t="s">
        <v>3479</v>
      </c>
      <c s="26" t="s">
        <v>52</v>
      </c>
      <c s="32" t="s">
        <v>3480</v>
      </c>
      <c s="33" t="s">
        <v>157</v>
      </c>
      <c s="34">
        <v>1.23632</v>
      </c>
      <c s="35">
        <v>0</v>
      </c>
      <c s="36">
        <f>ROUND(ROUND(H24,2)*ROUND(G24,5),2)</f>
      </c>
      <c r="O24">
        <f>(I24*21)/100</f>
      </c>
      <c t="s">
        <v>27</v>
      </c>
    </row>
    <row r="25" spans="1:5" ht="12.75">
      <c r="A25" s="37" t="s">
        <v>55</v>
      </c>
      <c r="E25" s="38" t="s">
        <v>58</v>
      </c>
    </row>
    <row r="26" spans="1:5" ht="63.75">
      <c r="A26" s="39" t="s">
        <v>57</v>
      </c>
      <c r="E26" s="40" t="s">
        <v>3481</v>
      </c>
    </row>
    <row r="27" spans="1:5" ht="25.5">
      <c r="A27" t="s">
        <v>59</v>
      </c>
      <c r="E27" s="38" t="s">
        <v>3482</v>
      </c>
    </row>
    <row r="28" spans="1:16" ht="12.75">
      <c r="A28" s="26" t="s">
        <v>50</v>
      </c>
      <c s="31" t="s">
        <v>118</v>
      </c>
      <c s="31" t="s">
        <v>3483</v>
      </c>
      <c s="26" t="s">
        <v>52</v>
      </c>
      <c s="32" t="s">
        <v>3484</v>
      </c>
      <c s="33" t="s">
        <v>157</v>
      </c>
      <c s="34">
        <v>2.07682</v>
      </c>
      <c s="35">
        <v>0</v>
      </c>
      <c s="36">
        <f>ROUND(ROUND(H28,2)*ROUND(G28,5),2)</f>
      </c>
      <c r="O28">
        <f>(I28*21)/100</f>
      </c>
      <c t="s">
        <v>27</v>
      </c>
    </row>
    <row r="29" spans="1:5" ht="12.75">
      <c r="A29" s="37" t="s">
        <v>55</v>
      </c>
      <c r="E29" s="38" t="s">
        <v>58</v>
      </c>
    </row>
    <row r="30" spans="1:5" ht="102">
      <c r="A30" s="39" t="s">
        <v>57</v>
      </c>
      <c r="E30" s="40" t="s">
        <v>3485</v>
      </c>
    </row>
    <row r="31" spans="1:5" ht="25.5">
      <c r="A31" t="s">
        <v>59</v>
      </c>
      <c r="E31" s="38" t="s">
        <v>3482</v>
      </c>
    </row>
    <row r="32" spans="1:16" ht="12.75">
      <c r="A32" s="26" t="s">
        <v>50</v>
      </c>
      <c s="31" t="s">
        <v>43</v>
      </c>
      <c s="31" t="s">
        <v>3486</v>
      </c>
      <c s="26" t="s">
        <v>52</v>
      </c>
      <c s="32" t="s">
        <v>3487</v>
      </c>
      <c s="33" t="s">
        <v>157</v>
      </c>
      <c s="34">
        <v>1.8824</v>
      </c>
      <c s="35">
        <v>0</v>
      </c>
      <c s="36">
        <f>ROUND(ROUND(H32,2)*ROUND(G32,5),2)</f>
      </c>
      <c r="O32">
        <f>(I32*21)/100</f>
      </c>
      <c t="s">
        <v>27</v>
      </c>
    </row>
    <row r="33" spans="1:5" ht="12.75">
      <c r="A33" s="37" t="s">
        <v>55</v>
      </c>
      <c r="E33" s="38" t="s">
        <v>58</v>
      </c>
    </row>
    <row r="34" spans="1:5" ht="12.75">
      <c r="A34" s="39" t="s">
        <v>57</v>
      </c>
      <c r="E34" s="40" t="s">
        <v>3488</v>
      </c>
    </row>
    <row r="35" spans="1:5" ht="25.5">
      <c r="A35" t="s">
        <v>59</v>
      </c>
      <c r="E35" s="38" t="s">
        <v>3482</v>
      </c>
    </row>
    <row r="36" spans="1:16" ht="12.75">
      <c r="A36" s="26" t="s">
        <v>50</v>
      </c>
      <c s="31" t="s">
        <v>137</v>
      </c>
      <c s="31" t="s">
        <v>3489</v>
      </c>
      <c s="26" t="s">
        <v>52</v>
      </c>
      <c s="32" t="s">
        <v>3490</v>
      </c>
      <c s="33" t="s">
        <v>76</v>
      </c>
      <c s="34">
        <v>5.4</v>
      </c>
      <c s="35">
        <v>0</v>
      </c>
      <c s="36">
        <f>ROUND(ROUND(H36,2)*ROUND(G36,5),2)</f>
      </c>
      <c r="O36">
        <f>(I36*21)/100</f>
      </c>
      <c t="s">
        <v>27</v>
      </c>
    </row>
    <row r="37" spans="1:5" ht="12.75">
      <c r="A37" s="37" t="s">
        <v>55</v>
      </c>
      <c r="E37" s="38" t="s">
        <v>58</v>
      </c>
    </row>
    <row r="38" spans="1:5" ht="12.75">
      <c r="A38" s="39" t="s">
        <v>57</v>
      </c>
      <c r="E38" s="40" t="s">
        <v>3491</v>
      </c>
    </row>
    <row r="39" spans="1:5" ht="12.75">
      <c r="A39" t="s">
        <v>59</v>
      </c>
      <c r="E39" s="38" t="s">
        <v>3492</v>
      </c>
    </row>
    <row r="40" spans="1:16" ht="12.75">
      <c r="A40" s="26" t="s">
        <v>50</v>
      </c>
      <c s="31" t="s">
        <v>150</v>
      </c>
      <c s="31" t="s">
        <v>3493</v>
      </c>
      <c s="26" t="s">
        <v>52</v>
      </c>
      <c s="32" t="s">
        <v>3494</v>
      </c>
      <c s="33" t="s">
        <v>76</v>
      </c>
      <c s="34">
        <v>19</v>
      </c>
      <c s="35">
        <v>0</v>
      </c>
      <c s="36">
        <f>ROUND(ROUND(H40,2)*ROUND(G40,5),2)</f>
      </c>
      <c r="O40">
        <f>(I40*21)/100</f>
      </c>
      <c t="s">
        <v>27</v>
      </c>
    </row>
    <row r="41" spans="1:5" ht="12.75">
      <c r="A41" s="37" t="s">
        <v>55</v>
      </c>
      <c r="E41" s="38" t="s">
        <v>58</v>
      </c>
    </row>
    <row r="42" spans="1:5" ht="12.75">
      <c r="A42" s="39" t="s">
        <v>57</v>
      </c>
      <c r="E42" s="40" t="s">
        <v>3495</v>
      </c>
    </row>
    <row r="43" spans="1:5" ht="12.75">
      <c r="A43" t="s">
        <v>59</v>
      </c>
      <c r="E43" s="38" t="s">
        <v>3492</v>
      </c>
    </row>
    <row r="44" spans="1:16" ht="12.75">
      <c r="A44" s="26" t="s">
        <v>50</v>
      </c>
      <c s="31" t="s">
        <v>132</v>
      </c>
      <c s="31" t="s">
        <v>3496</v>
      </c>
      <c s="26" t="s">
        <v>52</v>
      </c>
      <c s="32" t="s">
        <v>3497</v>
      </c>
      <c s="33" t="s">
        <v>54</v>
      </c>
      <c s="34">
        <v>139.92</v>
      </c>
      <c s="35">
        <v>0</v>
      </c>
      <c s="36">
        <f>ROUND(ROUND(H44,2)*ROUND(G44,5),2)</f>
      </c>
      <c r="O44">
        <f>(I44*21)/100</f>
      </c>
      <c t="s">
        <v>27</v>
      </c>
    </row>
    <row r="45" spans="1:5" ht="12.75">
      <c r="A45" s="37" t="s">
        <v>55</v>
      </c>
      <c r="E45" s="38" t="s">
        <v>58</v>
      </c>
    </row>
    <row r="46" spans="1:5" ht="12.75">
      <c r="A46" s="39" t="s">
        <v>57</v>
      </c>
      <c r="E46" s="40" t="s">
        <v>2727</v>
      </c>
    </row>
    <row r="47" spans="1:5" ht="25.5">
      <c r="A47" t="s">
        <v>59</v>
      </c>
      <c r="E47" s="38" t="s">
        <v>3498</v>
      </c>
    </row>
    <row r="48" spans="1:16" ht="12.75">
      <c r="A48" s="26" t="s">
        <v>50</v>
      </c>
      <c s="31" t="s">
        <v>147</v>
      </c>
      <c s="31" t="s">
        <v>3499</v>
      </c>
      <c s="26" t="s">
        <v>52</v>
      </c>
      <c s="32" t="s">
        <v>3500</v>
      </c>
      <c s="33" t="s">
        <v>54</v>
      </c>
      <c s="34">
        <v>69.96</v>
      </c>
      <c s="35">
        <v>0</v>
      </c>
      <c s="36">
        <f>ROUND(ROUND(H48,2)*ROUND(G48,5),2)</f>
      </c>
      <c r="O48">
        <f>(I48*21)/100</f>
      </c>
      <c t="s">
        <v>27</v>
      </c>
    </row>
    <row r="49" spans="1:5" ht="12.75">
      <c r="A49" s="37" t="s">
        <v>55</v>
      </c>
      <c r="E49" s="38" t="s">
        <v>58</v>
      </c>
    </row>
    <row r="50" spans="1:5" ht="12.75">
      <c r="A50" s="39" t="s">
        <v>57</v>
      </c>
      <c r="E50" s="40" t="s">
        <v>3501</v>
      </c>
    </row>
    <row r="51" spans="1:5" ht="12.75">
      <c r="A51" t="s">
        <v>59</v>
      </c>
      <c r="E51" s="38" t="s">
        <v>3502</v>
      </c>
    </row>
    <row r="52" spans="1:16" ht="12.75">
      <c r="A52" s="26" t="s">
        <v>50</v>
      </c>
      <c s="31" t="s">
        <v>45</v>
      </c>
      <c s="31" t="s">
        <v>3503</v>
      </c>
      <c s="26" t="s">
        <v>52</v>
      </c>
      <c s="32" t="s">
        <v>3504</v>
      </c>
      <c s="33" t="s">
        <v>54</v>
      </c>
      <c s="34">
        <v>69.96</v>
      </c>
      <c s="35">
        <v>0</v>
      </c>
      <c s="36">
        <f>ROUND(ROUND(H52,2)*ROUND(G52,5),2)</f>
      </c>
      <c r="O52">
        <f>(I52*21)/100</f>
      </c>
      <c t="s">
        <v>27</v>
      </c>
    </row>
    <row r="53" spans="1:5" ht="12.75">
      <c r="A53" s="37" t="s">
        <v>55</v>
      </c>
      <c r="E53" s="38" t="s">
        <v>58</v>
      </c>
    </row>
    <row r="54" spans="1:5" ht="12.75">
      <c r="A54" s="39" t="s">
        <v>57</v>
      </c>
      <c r="E54" s="40" t="s">
        <v>3501</v>
      </c>
    </row>
    <row r="55" spans="1:5" ht="12.75">
      <c r="A55" t="s">
        <v>59</v>
      </c>
      <c r="E55" s="38" t="s">
        <v>3502</v>
      </c>
    </row>
    <row r="56" spans="1:16" ht="12.75">
      <c r="A56" s="26" t="s">
        <v>50</v>
      </c>
      <c s="31" t="s">
        <v>126</v>
      </c>
      <c s="31" t="s">
        <v>3505</v>
      </c>
      <c s="26" t="s">
        <v>52</v>
      </c>
      <c s="32" t="s">
        <v>3506</v>
      </c>
      <c s="33" t="s">
        <v>82</v>
      </c>
      <c s="34">
        <v>17</v>
      </c>
      <c s="35">
        <v>0</v>
      </c>
      <c s="36">
        <f>ROUND(ROUND(H56,2)*ROUND(G56,5),2)</f>
      </c>
      <c r="O56">
        <f>(I56*21)/100</f>
      </c>
      <c t="s">
        <v>27</v>
      </c>
    </row>
    <row r="57" spans="1:5" ht="12.75">
      <c r="A57" s="37" t="s">
        <v>55</v>
      </c>
      <c r="E57" s="38" t="s">
        <v>58</v>
      </c>
    </row>
    <row r="58" spans="1:5" ht="12.75">
      <c r="A58" s="39" t="s">
        <v>57</v>
      </c>
      <c r="E58" s="40" t="s">
        <v>58</v>
      </c>
    </row>
    <row r="59" spans="1:5" ht="12.75">
      <c r="A59" t="s">
        <v>59</v>
      </c>
      <c r="E59" s="38" t="s">
        <v>58</v>
      </c>
    </row>
    <row r="60" spans="1:18" ht="12.75" customHeight="1">
      <c r="A60" s="6" t="s">
        <v>47</v>
      </c>
      <c s="6"/>
      <c s="43" t="s">
        <v>1022</v>
      </c>
      <c s="6"/>
      <c s="29" t="s">
        <v>3507</v>
      </c>
      <c s="6"/>
      <c s="6"/>
      <c s="6"/>
      <c s="44">
        <f>0+Q60</f>
      </c>
      <c r="O60">
        <f>0+R60</f>
      </c>
      <c r="Q60">
        <f>0+I61</f>
      </c>
      <c>
        <f>0+O61</f>
      </c>
    </row>
    <row r="61" spans="1:16" ht="25.5">
      <c r="A61" s="26" t="s">
        <v>50</v>
      </c>
      <c s="31" t="s">
        <v>140</v>
      </c>
      <c s="31" t="s">
        <v>3508</v>
      </c>
      <c s="26" t="s">
        <v>52</v>
      </c>
      <c s="32" t="s">
        <v>3509</v>
      </c>
      <c s="33" t="s">
        <v>2722</v>
      </c>
      <c s="34">
        <v>252.42468</v>
      </c>
      <c s="35">
        <v>0</v>
      </c>
      <c s="36">
        <f>ROUND(ROUND(H61,2)*ROUND(G61,5),2)</f>
      </c>
      <c r="O61">
        <f>(I61*21)/100</f>
      </c>
      <c t="s">
        <v>27</v>
      </c>
    </row>
    <row r="62" spans="1:5" ht="12.75">
      <c r="A62" s="37" t="s">
        <v>55</v>
      </c>
      <c r="E62" s="38" t="s">
        <v>58</v>
      </c>
    </row>
    <row r="63" spans="1:5" ht="76.5">
      <c r="A63" s="39" t="s">
        <v>57</v>
      </c>
      <c r="E63" s="40" t="s">
        <v>3510</v>
      </c>
    </row>
    <row r="64" spans="1:5" ht="12.75">
      <c r="A64" t="s">
        <v>59</v>
      </c>
      <c r="E64" s="38" t="s">
        <v>58</v>
      </c>
    </row>
    <row r="65" spans="1:18" ht="12.75" customHeight="1">
      <c r="A65" s="6" t="s">
        <v>47</v>
      </c>
      <c s="6"/>
      <c s="43" t="s">
        <v>1050</v>
      </c>
      <c s="6"/>
      <c s="29" t="s">
        <v>3511</v>
      </c>
      <c s="6"/>
      <c s="6"/>
      <c s="6"/>
      <c s="44">
        <f>0+Q65</f>
      </c>
      <c r="O65">
        <f>0+R65</f>
      </c>
      <c r="Q65">
        <f>0+I66+I70+I74+I78+I82+I86+I90</f>
      </c>
      <c>
        <f>0+O66+O70+O74+O78+O82+O86+O90</f>
      </c>
    </row>
    <row r="66" spans="1:16" ht="12.75">
      <c r="A66" s="26" t="s">
        <v>50</v>
      </c>
      <c s="31" t="s">
        <v>143</v>
      </c>
      <c s="31" t="s">
        <v>3512</v>
      </c>
      <c s="26" t="s">
        <v>52</v>
      </c>
      <c s="32" t="s">
        <v>3513</v>
      </c>
      <c s="33" t="s">
        <v>54</v>
      </c>
      <c s="34">
        <v>28.55</v>
      </c>
      <c s="35">
        <v>0</v>
      </c>
      <c s="36">
        <f>ROUND(ROUND(H66,2)*ROUND(G66,5),2)</f>
      </c>
      <c r="O66">
        <f>(I66*21)/100</f>
      </c>
      <c t="s">
        <v>27</v>
      </c>
    </row>
    <row r="67" spans="1:5" ht="12.75">
      <c r="A67" s="37" t="s">
        <v>55</v>
      </c>
      <c r="E67" s="38" t="s">
        <v>58</v>
      </c>
    </row>
    <row r="68" spans="1:5" ht="38.25">
      <c r="A68" s="39" t="s">
        <v>57</v>
      </c>
      <c r="E68" s="40" t="s">
        <v>3514</v>
      </c>
    </row>
    <row r="69" spans="1:5" ht="12.75">
      <c r="A69" t="s">
        <v>59</v>
      </c>
      <c r="E69" s="38" t="s">
        <v>58</v>
      </c>
    </row>
    <row r="70" spans="1:16" ht="12.75">
      <c r="A70" s="26" t="s">
        <v>50</v>
      </c>
      <c s="31" t="s">
        <v>84</v>
      </c>
      <c s="31" t="s">
        <v>3515</v>
      </c>
      <c s="26" t="s">
        <v>52</v>
      </c>
      <c s="32" t="s">
        <v>3516</v>
      </c>
      <c s="33" t="s">
        <v>54</v>
      </c>
      <c s="34">
        <v>58.18</v>
      </c>
      <c s="35">
        <v>0</v>
      </c>
      <c s="36">
        <f>ROUND(ROUND(H70,2)*ROUND(G70,5),2)</f>
      </c>
      <c r="O70">
        <f>(I70*21)/100</f>
      </c>
      <c t="s">
        <v>27</v>
      </c>
    </row>
    <row r="71" spans="1:5" ht="12.75">
      <c r="A71" s="37" t="s">
        <v>55</v>
      </c>
      <c r="E71" s="38" t="s">
        <v>3517</v>
      </c>
    </row>
    <row r="72" spans="1:5" ht="63.75">
      <c r="A72" s="39" t="s">
        <v>57</v>
      </c>
      <c r="E72" s="40" t="s">
        <v>3518</v>
      </c>
    </row>
    <row r="73" spans="1:5" ht="12.75">
      <c r="A73" t="s">
        <v>59</v>
      </c>
      <c r="E73" s="38" t="s">
        <v>58</v>
      </c>
    </row>
    <row r="74" spans="1:16" ht="12.75">
      <c r="A74" s="26" t="s">
        <v>50</v>
      </c>
      <c s="31" t="s">
        <v>79</v>
      </c>
      <c s="31" t="s">
        <v>3519</v>
      </c>
      <c s="26" t="s">
        <v>52</v>
      </c>
      <c s="32" t="s">
        <v>3520</v>
      </c>
      <c s="33" t="s">
        <v>82</v>
      </c>
      <c s="34">
        <v>92</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99</v>
      </c>
      <c s="31" t="s">
        <v>3521</v>
      </c>
      <c s="26" t="s">
        <v>52</v>
      </c>
      <c s="32" t="s">
        <v>3522</v>
      </c>
      <c s="33" t="s">
        <v>82</v>
      </c>
      <c s="34">
        <v>32</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12.75">
      <c r="A82" s="26" t="s">
        <v>50</v>
      </c>
      <c s="31" t="s">
        <v>93</v>
      </c>
      <c s="31" t="s">
        <v>3523</v>
      </c>
      <c s="26" t="s">
        <v>52</v>
      </c>
      <c s="32" t="s">
        <v>3524</v>
      </c>
      <c s="33" t="s">
        <v>82</v>
      </c>
      <c s="34">
        <v>64</v>
      </c>
      <c s="35">
        <v>0</v>
      </c>
      <c s="36">
        <f>ROUND(ROUND(H82,2)*ROUND(G82,5),2)</f>
      </c>
      <c r="O82">
        <f>(I82*21)/100</f>
      </c>
      <c t="s">
        <v>27</v>
      </c>
    </row>
    <row r="83" spans="1:5" ht="12.75">
      <c r="A83" s="37" t="s">
        <v>55</v>
      </c>
      <c r="E83" s="38" t="s">
        <v>58</v>
      </c>
    </row>
    <row r="84" spans="1:5" ht="25.5">
      <c r="A84" s="39" t="s">
        <v>57</v>
      </c>
      <c r="E84" s="40" t="s">
        <v>3525</v>
      </c>
    </row>
    <row r="85" spans="1:5" ht="12.75">
      <c r="A85" t="s">
        <v>59</v>
      </c>
      <c r="E85" s="38" t="s">
        <v>58</v>
      </c>
    </row>
    <row r="86" spans="1:16" ht="12.75">
      <c r="A86" s="26" t="s">
        <v>50</v>
      </c>
      <c s="31" t="s">
        <v>89</v>
      </c>
      <c s="31" t="s">
        <v>3526</v>
      </c>
      <c s="26" t="s">
        <v>52</v>
      </c>
      <c s="32" t="s">
        <v>3527</v>
      </c>
      <c s="33" t="s">
        <v>82</v>
      </c>
      <c s="34">
        <v>18</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12.75">
      <c r="A90" s="26" t="s">
        <v>50</v>
      </c>
      <c s="31" t="s">
        <v>96</v>
      </c>
      <c s="31" t="s">
        <v>3528</v>
      </c>
      <c s="26" t="s">
        <v>52</v>
      </c>
      <c s="32" t="s">
        <v>3529</v>
      </c>
      <c s="33" t="s">
        <v>76</v>
      </c>
      <c s="34">
        <v>24.4</v>
      </c>
      <c s="35">
        <v>0</v>
      </c>
      <c s="36">
        <f>ROUND(ROUND(H90,2)*ROUND(G90,5),2)</f>
      </c>
      <c r="O90">
        <f>(I90*21)/100</f>
      </c>
      <c t="s">
        <v>27</v>
      </c>
    </row>
    <row r="91" spans="1:5" ht="12.75">
      <c r="A91" s="37" t="s">
        <v>55</v>
      </c>
      <c r="E91" s="38" t="s">
        <v>58</v>
      </c>
    </row>
    <row r="92" spans="1:5" ht="25.5">
      <c r="A92" s="39" t="s">
        <v>57</v>
      </c>
      <c r="E92" s="40" t="s">
        <v>3530</v>
      </c>
    </row>
    <row r="93" spans="1:5" ht="12.75">
      <c r="A93" t="s">
        <v>59</v>
      </c>
      <c r="E93" s="38" t="s">
        <v>58</v>
      </c>
    </row>
    <row r="94" spans="1:18" ht="12.75" customHeight="1">
      <c r="A94" s="6" t="s">
        <v>47</v>
      </c>
      <c s="6"/>
      <c s="43" t="s">
        <v>1104</v>
      </c>
      <c s="6"/>
      <c s="29" t="s">
        <v>3531</v>
      </c>
      <c s="6"/>
      <c s="6"/>
      <c s="6"/>
      <c s="44">
        <f>0+Q94</f>
      </c>
      <c r="O94">
        <f>0+R94</f>
      </c>
      <c r="Q94">
        <f>0+I95+I99</f>
      </c>
      <c>
        <f>0+O95+O99</f>
      </c>
    </row>
    <row r="95" spans="1:16" ht="12.75">
      <c r="A95" s="26" t="s">
        <v>50</v>
      </c>
      <c s="31" t="s">
        <v>154</v>
      </c>
      <c s="31" t="s">
        <v>3532</v>
      </c>
      <c s="26" t="s">
        <v>52</v>
      </c>
      <c s="32" t="s">
        <v>3533</v>
      </c>
      <c s="33" t="s">
        <v>2334</v>
      </c>
      <c s="34">
        <v>1</v>
      </c>
      <c s="35">
        <v>0</v>
      </c>
      <c s="36">
        <f>ROUND(ROUND(H95,2)*ROUND(G95,5),2)</f>
      </c>
      <c r="O95">
        <f>(I95*21)/100</f>
      </c>
      <c t="s">
        <v>27</v>
      </c>
    </row>
    <row r="96" spans="1:5" ht="12.75">
      <c r="A96" s="37" t="s">
        <v>55</v>
      </c>
      <c r="E96" s="38" t="s">
        <v>58</v>
      </c>
    </row>
    <row r="97" spans="1:5" ht="12.75">
      <c r="A97" s="39" t="s">
        <v>57</v>
      </c>
      <c r="E97" s="40" t="s">
        <v>3534</v>
      </c>
    </row>
    <row r="98" spans="1:5" ht="12.75">
      <c r="A98" t="s">
        <v>59</v>
      </c>
      <c r="E98" s="38" t="s">
        <v>58</v>
      </c>
    </row>
    <row r="99" spans="1:16" ht="12.75">
      <c r="A99" s="26" t="s">
        <v>50</v>
      </c>
      <c s="31" t="s">
        <v>73</v>
      </c>
      <c s="31" t="s">
        <v>3535</v>
      </c>
      <c s="26" t="s">
        <v>52</v>
      </c>
      <c s="32" t="s">
        <v>3536</v>
      </c>
      <c s="33" t="s">
        <v>54</v>
      </c>
      <c s="34">
        <v>190</v>
      </c>
      <c s="35">
        <v>0</v>
      </c>
      <c s="36">
        <f>ROUND(ROUND(H99,2)*ROUND(G99,5),2)</f>
      </c>
      <c r="O99">
        <f>(I99*21)/100</f>
      </c>
      <c t="s">
        <v>27</v>
      </c>
    </row>
    <row r="100" spans="1:5" ht="12.75">
      <c r="A100" s="37" t="s">
        <v>55</v>
      </c>
      <c r="E100" s="38" t="s">
        <v>58</v>
      </c>
    </row>
    <row r="101" spans="1:5" ht="12.75">
      <c r="A101" s="39" t="s">
        <v>57</v>
      </c>
      <c r="E101" s="40" t="s">
        <v>58</v>
      </c>
    </row>
    <row r="102" spans="1:5" ht="63.75">
      <c r="A102" t="s">
        <v>59</v>
      </c>
      <c r="E102" s="38" t="s">
        <v>3537</v>
      </c>
    </row>
    <row r="103" spans="1:18" ht="12.75" customHeight="1">
      <c r="A103" s="6" t="s">
        <v>47</v>
      </c>
      <c s="6"/>
      <c s="43" t="s">
        <v>1107</v>
      </c>
      <c s="6"/>
      <c s="29" t="s">
        <v>3538</v>
      </c>
      <c s="6"/>
      <c s="6"/>
      <c s="6"/>
      <c s="44">
        <f>0+Q103</f>
      </c>
      <c r="O103">
        <f>0+R103</f>
      </c>
      <c r="Q103">
        <f>0+I104+I108+I112</f>
      </c>
      <c>
        <f>0+O104+O108+O112</f>
      </c>
    </row>
    <row r="104" spans="1:16" ht="12.75">
      <c r="A104" s="26" t="s">
        <v>50</v>
      </c>
      <c s="31" t="s">
        <v>1010</v>
      </c>
      <c s="31" t="s">
        <v>3539</v>
      </c>
      <c s="26" t="s">
        <v>52</v>
      </c>
      <c s="32" t="s">
        <v>3540</v>
      </c>
      <c s="33" t="s">
        <v>54</v>
      </c>
      <c s="34">
        <v>1399.2</v>
      </c>
      <c s="35">
        <v>0</v>
      </c>
      <c s="36">
        <f>ROUND(ROUND(H104,2)*ROUND(G104,5),2)</f>
      </c>
      <c r="O104">
        <f>(I104*21)/100</f>
      </c>
      <c t="s">
        <v>27</v>
      </c>
    </row>
    <row r="105" spans="1:5" ht="12.75">
      <c r="A105" s="37" t="s">
        <v>55</v>
      </c>
      <c r="E105" s="38" t="s">
        <v>58</v>
      </c>
    </row>
    <row r="106" spans="1:5" ht="25.5">
      <c r="A106" s="39" t="s">
        <v>57</v>
      </c>
      <c r="E106" s="40" t="s">
        <v>2738</v>
      </c>
    </row>
    <row r="107" spans="1:5" ht="12.75">
      <c r="A107" t="s">
        <v>59</v>
      </c>
      <c r="E107" s="38" t="s">
        <v>58</v>
      </c>
    </row>
    <row r="108" spans="1:16" ht="12.75">
      <c r="A108" s="26" t="s">
        <v>50</v>
      </c>
      <c s="31" t="s">
        <v>164</v>
      </c>
      <c s="31" t="s">
        <v>3541</v>
      </c>
      <c s="26" t="s">
        <v>52</v>
      </c>
      <c s="32" t="s">
        <v>3542</v>
      </c>
      <c s="33" t="s">
        <v>54</v>
      </c>
      <c s="34">
        <v>160</v>
      </c>
      <c s="35">
        <v>0</v>
      </c>
      <c s="36">
        <f>ROUND(ROUND(H108,2)*ROUND(G108,5),2)</f>
      </c>
      <c r="O108">
        <f>(I108*21)/100</f>
      </c>
      <c t="s">
        <v>27</v>
      </c>
    </row>
    <row r="109" spans="1:5" ht="12.75">
      <c r="A109" s="37" t="s">
        <v>55</v>
      </c>
      <c r="E109" s="38" t="s">
        <v>58</v>
      </c>
    </row>
    <row r="110" spans="1:5" ht="12.75">
      <c r="A110" s="39" t="s">
        <v>57</v>
      </c>
      <c r="E110" s="40" t="s">
        <v>58</v>
      </c>
    </row>
    <row r="111" spans="1:5" ht="63.75">
      <c r="A111" t="s">
        <v>59</v>
      </c>
      <c r="E111" s="38" t="s">
        <v>3537</v>
      </c>
    </row>
    <row r="112" spans="1:16" ht="12.75">
      <c r="A112" s="26" t="s">
        <v>50</v>
      </c>
      <c s="31" t="s">
        <v>160</v>
      </c>
      <c s="31" t="s">
        <v>3543</v>
      </c>
      <c s="26" t="s">
        <v>52</v>
      </c>
      <c s="32" t="s">
        <v>3544</v>
      </c>
      <c s="33" t="s">
        <v>163</v>
      </c>
      <c s="34">
        <v>3</v>
      </c>
      <c s="35">
        <v>0</v>
      </c>
      <c s="36">
        <f>ROUND(ROUND(H112,2)*ROUND(G112,5),2)</f>
      </c>
      <c r="O112">
        <f>(I112*21)/100</f>
      </c>
      <c t="s">
        <v>27</v>
      </c>
    </row>
    <row r="113" spans="1:5" ht="12.75">
      <c r="A113" s="37" t="s">
        <v>55</v>
      </c>
      <c r="E113" s="38" t="s">
        <v>58</v>
      </c>
    </row>
    <row r="114" spans="1:5" ht="25.5">
      <c r="A114" s="39" t="s">
        <v>57</v>
      </c>
      <c r="E114" s="40" t="s">
        <v>3545</v>
      </c>
    </row>
    <row r="115" spans="1:5" ht="12.75">
      <c r="A115" t="s">
        <v>59</v>
      </c>
      <c r="E115" s="38" t="s">
        <v>58</v>
      </c>
    </row>
    <row r="116" spans="1:18" ht="12.75" customHeight="1">
      <c r="A116" s="6" t="s">
        <v>47</v>
      </c>
      <c s="6"/>
      <c s="43" t="s">
        <v>3546</v>
      </c>
      <c s="6"/>
      <c s="29" t="s">
        <v>3547</v>
      </c>
      <c s="6"/>
      <c s="6"/>
      <c s="6"/>
      <c s="44">
        <f>0+Q116</f>
      </c>
      <c r="O116">
        <f>0+R116</f>
      </c>
      <c r="Q116">
        <f>0+I117+I121</f>
      </c>
      <c>
        <f>0+O117+O121</f>
      </c>
    </row>
    <row r="117" spans="1:16" ht="12.75">
      <c r="A117" s="26" t="s">
        <v>50</v>
      </c>
      <c s="31" t="s">
        <v>1016</v>
      </c>
      <c s="31" t="s">
        <v>3548</v>
      </c>
      <c s="26" t="s">
        <v>52</v>
      </c>
      <c s="32" t="s">
        <v>3549</v>
      </c>
      <c s="33" t="s">
        <v>54</v>
      </c>
      <c s="34">
        <v>392</v>
      </c>
      <c s="35">
        <v>0</v>
      </c>
      <c s="36">
        <f>ROUND(ROUND(H117,2)*ROUND(G117,5),2)</f>
      </c>
      <c r="O117">
        <f>(I117*21)/100</f>
      </c>
      <c t="s">
        <v>27</v>
      </c>
    </row>
    <row r="118" spans="1:5" ht="12.75">
      <c r="A118" s="37" t="s">
        <v>55</v>
      </c>
      <c r="E118" s="38" t="s">
        <v>58</v>
      </c>
    </row>
    <row r="119" spans="1:5" ht="25.5">
      <c r="A119" s="39" t="s">
        <v>57</v>
      </c>
      <c r="E119" s="40" t="s">
        <v>3550</v>
      </c>
    </row>
    <row r="120" spans="1:5" ht="63.75">
      <c r="A120" t="s">
        <v>59</v>
      </c>
      <c r="E120" s="38" t="s">
        <v>3551</v>
      </c>
    </row>
    <row r="121" spans="1:16" ht="12.75">
      <c r="A121" s="26" t="s">
        <v>50</v>
      </c>
      <c s="31" t="s">
        <v>1013</v>
      </c>
      <c s="31" t="s">
        <v>3552</v>
      </c>
      <c s="26" t="s">
        <v>52</v>
      </c>
      <c s="32" t="s">
        <v>3553</v>
      </c>
      <c s="33" t="s">
        <v>54</v>
      </c>
      <c s="34">
        <v>339.5</v>
      </c>
      <c s="35">
        <v>0</v>
      </c>
      <c s="36">
        <f>ROUND(ROUND(H121,2)*ROUND(G121,5),2)</f>
      </c>
      <c r="O121">
        <f>(I121*21)/100</f>
      </c>
      <c t="s">
        <v>27</v>
      </c>
    </row>
    <row r="122" spans="1:5" ht="12.75">
      <c r="A122" s="37" t="s">
        <v>55</v>
      </c>
      <c r="E122" s="38" t="s">
        <v>58</v>
      </c>
    </row>
    <row r="123" spans="1:5" ht="25.5">
      <c r="A123" s="39" t="s">
        <v>57</v>
      </c>
      <c r="E123" s="40" t="s">
        <v>3554</v>
      </c>
    </row>
    <row r="124" spans="1:5" ht="12.75">
      <c r="A124" t="s">
        <v>59</v>
      </c>
      <c r="E124" s="38" t="s">
        <v>3555</v>
      </c>
    </row>
    <row r="125" spans="1:18" ht="12.75" customHeight="1">
      <c r="A125" s="6" t="s">
        <v>47</v>
      </c>
      <c s="6"/>
      <c s="43" t="s">
        <v>800</v>
      </c>
      <c s="6"/>
      <c s="29" t="s">
        <v>2714</v>
      </c>
      <c s="6"/>
      <c s="6"/>
      <c s="6"/>
      <c s="44">
        <f>0+Q125</f>
      </c>
      <c r="O125">
        <f>0+R125</f>
      </c>
      <c r="Q125">
        <f>0+I126+I130+I134+I138+I142+I146+I150+I154+I158+I162+I166+I170+I174+I178+I182+I186+I190</f>
      </c>
      <c>
        <f>0+O126+O130+O134+O138+O142+O146+O150+O154+O158+O162+O166+O170+O174+O178+O182+O186+O190</f>
      </c>
    </row>
    <row r="126" spans="1:16" ht="12.75">
      <c r="A126" s="26" t="s">
        <v>50</v>
      </c>
      <c s="31" t="s">
        <v>1052</v>
      </c>
      <c s="31" t="s">
        <v>3556</v>
      </c>
      <c s="26" t="s">
        <v>52</v>
      </c>
      <c s="32" t="s">
        <v>3557</v>
      </c>
      <c s="33" t="s">
        <v>2722</v>
      </c>
      <c s="34">
        <v>2.93931</v>
      </c>
      <c s="35">
        <v>0</v>
      </c>
      <c s="36">
        <f>ROUND(ROUND(H126,2)*ROUND(G126,5),2)</f>
      </c>
      <c r="O126">
        <f>(I126*21)/100</f>
      </c>
      <c t="s">
        <v>27</v>
      </c>
    </row>
    <row r="127" spans="1:5" ht="12.75">
      <c r="A127" s="37" t="s">
        <v>55</v>
      </c>
      <c r="E127" s="38" t="s">
        <v>58</v>
      </c>
    </row>
    <row r="128" spans="1:5" ht="25.5">
      <c r="A128" s="39" t="s">
        <v>57</v>
      </c>
      <c r="E128" s="40" t="s">
        <v>3558</v>
      </c>
    </row>
    <row r="129" spans="1:5" ht="12.75">
      <c r="A129" t="s">
        <v>59</v>
      </c>
      <c r="E129" s="38" t="s">
        <v>58</v>
      </c>
    </row>
    <row r="130" spans="1:16" ht="12.75">
      <c r="A130" s="26" t="s">
        <v>50</v>
      </c>
      <c s="31" t="s">
        <v>1064</v>
      </c>
      <c s="31" t="s">
        <v>3559</v>
      </c>
      <c s="26" t="s">
        <v>52</v>
      </c>
      <c s="32" t="s">
        <v>3560</v>
      </c>
      <c s="33" t="s">
        <v>54</v>
      </c>
      <c s="34">
        <v>60.288</v>
      </c>
      <c s="35">
        <v>0</v>
      </c>
      <c s="36">
        <f>ROUND(ROUND(H130,2)*ROUND(G130,5),2)</f>
      </c>
      <c r="O130">
        <f>(I130*21)/100</f>
      </c>
      <c t="s">
        <v>27</v>
      </c>
    </row>
    <row r="131" spans="1:5" ht="12.75">
      <c r="A131" s="37" t="s">
        <v>55</v>
      </c>
      <c r="E131" s="38" t="s">
        <v>58</v>
      </c>
    </row>
    <row r="132" spans="1:5" ht="25.5">
      <c r="A132" s="39" t="s">
        <v>57</v>
      </c>
      <c r="E132" s="40" t="s">
        <v>3561</v>
      </c>
    </row>
    <row r="133" spans="1:5" ht="12.75">
      <c r="A133" t="s">
        <v>59</v>
      </c>
      <c r="E133" s="38" t="s">
        <v>58</v>
      </c>
    </row>
    <row r="134" spans="1:16" ht="12.75">
      <c r="A134" s="26" t="s">
        <v>50</v>
      </c>
      <c s="31" t="s">
        <v>1037</v>
      </c>
      <c s="31" t="s">
        <v>3562</v>
      </c>
      <c s="26" t="s">
        <v>52</v>
      </c>
      <c s="32" t="s">
        <v>3563</v>
      </c>
      <c s="33" t="s">
        <v>76</v>
      </c>
      <c s="34">
        <v>69</v>
      </c>
      <c s="35">
        <v>0</v>
      </c>
      <c s="36">
        <f>ROUND(ROUND(H134,2)*ROUND(G134,5),2)</f>
      </c>
      <c r="O134">
        <f>(I134*21)/100</f>
      </c>
      <c t="s">
        <v>27</v>
      </c>
    </row>
    <row r="135" spans="1:5" ht="12.75">
      <c r="A135" s="37" t="s">
        <v>55</v>
      </c>
      <c r="E135" s="38" t="s">
        <v>58</v>
      </c>
    </row>
    <row r="136" spans="1:5" ht="12.75">
      <c r="A136" s="39" t="s">
        <v>57</v>
      </c>
      <c r="E136" s="40" t="s">
        <v>3564</v>
      </c>
    </row>
    <row r="137" spans="1:5" ht="12.75">
      <c r="A137" t="s">
        <v>59</v>
      </c>
      <c r="E137" s="38" t="s">
        <v>3565</v>
      </c>
    </row>
    <row r="138" spans="1:16" ht="12.75">
      <c r="A138" s="26" t="s">
        <v>50</v>
      </c>
      <c s="31" t="s">
        <v>1040</v>
      </c>
      <c s="31" t="s">
        <v>3566</v>
      </c>
      <c s="26" t="s">
        <v>52</v>
      </c>
      <c s="32" t="s">
        <v>3567</v>
      </c>
      <c s="33" t="s">
        <v>76</v>
      </c>
      <c s="34">
        <v>108.02</v>
      </c>
      <c s="35">
        <v>0</v>
      </c>
      <c s="36">
        <f>ROUND(ROUND(H138,2)*ROUND(G138,5),2)</f>
      </c>
      <c r="O138">
        <f>(I138*21)/100</f>
      </c>
      <c t="s">
        <v>27</v>
      </c>
    </row>
    <row r="139" spans="1:5" ht="12.75">
      <c r="A139" s="37" t="s">
        <v>55</v>
      </c>
      <c r="E139" s="38" t="s">
        <v>3568</v>
      </c>
    </row>
    <row r="140" spans="1:5" ht="38.25">
      <c r="A140" s="39" t="s">
        <v>57</v>
      </c>
      <c r="E140" s="40" t="s">
        <v>3569</v>
      </c>
    </row>
    <row r="141" spans="1:5" ht="12.75">
      <c r="A141" t="s">
        <v>59</v>
      </c>
      <c r="E141" s="38" t="s">
        <v>3565</v>
      </c>
    </row>
    <row r="142" spans="1:16" ht="12.75">
      <c r="A142" s="26" t="s">
        <v>50</v>
      </c>
      <c s="31" t="s">
        <v>1050</v>
      </c>
      <c s="31" t="s">
        <v>3570</v>
      </c>
      <c s="26" t="s">
        <v>52</v>
      </c>
      <c s="32" t="s">
        <v>3571</v>
      </c>
      <c s="33" t="s">
        <v>54</v>
      </c>
      <c s="34">
        <v>66.8026</v>
      </c>
      <c s="35">
        <v>0</v>
      </c>
      <c s="36">
        <f>ROUND(ROUND(H142,2)*ROUND(G142,5),2)</f>
      </c>
      <c r="O142">
        <f>(I142*21)/100</f>
      </c>
      <c t="s">
        <v>27</v>
      </c>
    </row>
    <row r="143" spans="1:5" ht="12.75">
      <c r="A143" s="37" t="s">
        <v>55</v>
      </c>
      <c r="E143" s="38" t="s">
        <v>58</v>
      </c>
    </row>
    <row r="144" spans="1:5" ht="38.25">
      <c r="A144" s="39" t="s">
        <v>57</v>
      </c>
      <c r="E144" s="40" t="s">
        <v>3572</v>
      </c>
    </row>
    <row r="145" spans="1:5" ht="25.5">
      <c r="A145" t="s">
        <v>59</v>
      </c>
      <c r="E145" s="38" t="s">
        <v>3573</v>
      </c>
    </row>
    <row r="146" spans="1:16" ht="12.75">
      <c r="A146" s="26" t="s">
        <v>50</v>
      </c>
      <c s="31" t="s">
        <v>1067</v>
      </c>
      <c s="31" t="s">
        <v>3574</v>
      </c>
      <c s="26" t="s">
        <v>52</v>
      </c>
      <c s="32" t="s">
        <v>3575</v>
      </c>
      <c s="33" t="s">
        <v>76</v>
      </c>
      <c s="34">
        <v>51.3</v>
      </c>
      <c s="35">
        <v>0</v>
      </c>
      <c s="36">
        <f>ROUND(ROUND(H146,2)*ROUND(G146,5),2)</f>
      </c>
      <c r="O146">
        <f>(I146*21)/100</f>
      </c>
      <c t="s">
        <v>27</v>
      </c>
    </row>
    <row r="147" spans="1:5" ht="12.75">
      <c r="A147" s="37" t="s">
        <v>55</v>
      </c>
      <c r="E147" s="38" t="s">
        <v>3576</v>
      </c>
    </row>
    <row r="148" spans="1:5" ht="12.75">
      <c r="A148" s="39" t="s">
        <v>57</v>
      </c>
      <c r="E148" s="40" t="s">
        <v>3577</v>
      </c>
    </row>
    <row r="149" spans="1:5" ht="89.25">
      <c r="A149" t="s">
        <v>59</v>
      </c>
      <c r="E149" s="38" t="s">
        <v>3578</v>
      </c>
    </row>
    <row r="150" spans="1:16" ht="12.75">
      <c r="A150" s="26" t="s">
        <v>50</v>
      </c>
      <c s="31" t="s">
        <v>1070</v>
      </c>
      <c s="31" t="s">
        <v>3579</v>
      </c>
      <c s="26" t="s">
        <v>52</v>
      </c>
      <c s="32" t="s">
        <v>3580</v>
      </c>
      <c s="33" t="s">
        <v>54</v>
      </c>
      <c s="34">
        <v>34.95389</v>
      </c>
      <c s="35">
        <v>0</v>
      </c>
      <c s="36">
        <f>ROUND(ROUND(H150,2)*ROUND(G150,5),2)</f>
      </c>
      <c r="O150">
        <f>(I150*21)/100</f>
      </c>
      <c t="s">
        <v>27</v>
      </c>
    </row>
    <row r="151" spans="1:5" ht="12.75">
      <c r="A151" s="37" t="s">
        <v>55</v>
      </c>
      <c r="E151" s="38" t="s">
        <v>58</v>
      </c>
    </row>
    <row r="152" spans="1:5" ht="12.75">
      <c r="A152" s="39" t="s">
        <v>57</v>
      </c>
      <c r="E152" s="40" t="s">
        <v>3581</v>
      </c>
    </row>
    <row r="153" spans="1:5" ht="12.75">
      <c r="A153" t="s">
        <v>59</v>
      </c>
      <c r="E153" s="38" t="s">
        <v>58</v>
      </c>
    </row>
    <row r="154" spans="1:16" ht="12.75">
      <c r="A154" s="26" t="s">
        <v>50</v>
      </c>
      <c s="31" t="s">
        <v>1058</v>
      </c>
      <c s="31" t="s">
        <v>3582</v>
      </c>
      <c s="26" t="s">
        <v>52</v>
      </c>
      <c s="32" t="s">
        <v>3583</v>
      </c>
      <c s="33" t="s">
        <v>54</v>
      </c>
      <c s="34">
        <v>7.86</v>
      </c>
      <c s="35">
        <v>0</v>
      </c>
      <c s="36">
        <f>ROUND(ROUND(H154,2)*ROUND(G154,5),2)</f>
      </c>
      <c r="O154">
        <f>(I154*21)/100</f>
      </c>
      <c t="s">
        <v>27</v>
      </c>
    </row>
    <row r="155" spans="1:5" ht="12.75">
      <c r="A155" s="37" t="s">
        <v>55</v>
      </c>
      <c r="E155" s="38" t="s">
        <v>58</v>
      </c>
    </row>
    <row r="156" spans="1:5" ht="12.75">
      <c r="A156" s="39" t="s">
        <v>57</v>
      </c>
      <c r="E156" s="40" t="s">
        <v>3584</v>
      </c>
    </row>
    <row r="157" spans="1:5" ht="12.75">
      <c r="A157" t="s">
        <v>59</v>
      </c>
      <c r="E157" s="38" t="s">
        <v>58</v>
      </c>
    </row>
    <row r="158" spans="1:16" ht="12.75">
      <c r="A158" s="26" t="s">
        <v>50</v>
      </c>
      <c s="31" t="s">
        <v>1060</v>
      </c>
      <c s="31" t="s">
        <v>3585</v>
      </c>
      <c s="26" t="s">
        <v>52</v>
      </c>
      <c s="32" t="s">
        <v>3586</v>
      </c>
      <c s="33" t="s">
        <v>54</v>
      </c>
      <c s="34">
        <v>7.5</v>
      </c>
      <c s="35">
        <v>0</v>
      </c>
      <c s="36">
        <f>ROUND(ROUND(H158,2)*ROUND(G158,5),2)</f>
      </c>
      <c r="O158">
        <f>(I158*21)/100</f>
      </c>
      <c t="s">
        <v>27</v>
      </c>
    </row>
    <row r="159" spans="1:5" ht="12.75">
      <c r="A159" s="37" t="s">
        <v>55</v>
      </c>
      <c r="E159" s="38" t="s">
        <v>58</v>
      </c>
    </row>
    <row r="160" spans="1:5" ht="12.75">
      <c r="A160" s="39" t="s">
        <v>57</v>
      </c>
      <c r="E160" s="40" t="s">
        <v>3587</v>
      </c>
    </row>
    <row r="161" spans="1:5" ht="12.75">
      <c r="A161" t="s">
        <v>59</v>
      </c>
      <c r="E161" s="38" t="s">
        <v>58</v>
      </c>
    </row>
    <row r="162" spans="1:16" ht="12.75">
      <c r="A162" s="26" t="s">
        <v>50</v>
      </c>
      <c s="31" t="s">
        <v>1062</v>
      </c>
      <c s="31" t="s">
        <v>3588</v>
      </c>
      <c s="26" t="s">
        <v>52</v>
      </c>
      <c s="32" t="s">
        <v>3589</v>
      </c>
      <c s="33" t="s">
        <v>54</v>
      </c>
      <c s="34">
        <v>22.12</v>
      </c>
      <c s="35">
        <v>0</v>
      </c>
      <c s="36">
        <f>ROUND(ROUND(H162,2)*ROUND(G162,5),2)</f>
      </c>
      <c r="O162">
        <f>(I162*21)/100</f>
      </c>
      <c t="s">
        <v>27</v>
      </c>
    </row>
    <row r="163" spans="1:5" ht="12.75">
      <c r="A163" s="37" t="s">
        <v>55</v>
      </c>
      <c r="E163" s="38" t="s">
        <v>58</v>
      </c>
    </row>
    <row r="164" spans="1:5" ht="12.75">
      <c r="A164" s="39" t="s">
        <v>57</v>
      </c>
      <c r="E164" s="40" t="s">
        <v>3590</v>
      </c>
    </row>
    <row r="165" spans="1:5" ht="12.75">
      <c r="A165" t="s">
        <v>59</v>
      </c>
      <c r="E165" s="38" t="s">
        <v>58</v>
      </c>
    </row>
    <row r="166" spans="1:16" ht="12.75">
      <c r="A166" s="26" t="s">
        <v>50</v>
      </c>
      <c s="31" t="s">
        <v>1055</v>
      </c>
      <c s="31" t="s">
        <v>3591</v>
      </c>
      <c s="26" t="s">
        <v>52</v>
      </c>
      <c s="32" t="s">
        <v>3592</v>
      </c>
      <c s="33" t="s">
        <v>76</v>
      </c>
      <c s="34">
        <v>257.74611</v>
      </c>
      <c s="35">
        <v>0</v>
      </c>
      <c s="36">
        <f>ROUND(ROUND(H166,2)*ROUND(G166,5),2)</f>
      </c>
      <c r="O166">
        <f>(I166*21)/100</f>
      </c>
      <c t="s">
        <v>27</v>
      </c>
    </row>
    <row r="167" spans="1:5" ht="12.75">
      <c r="A167" s="37" t="s">
        <v>55</v>
      </c>
      <c r="E167" s="38" t="s">
        <v>58</v>
      </c>
    </row>
    <row r="168" spans="1:5" ht="127.5">
      <c r="A168" s="39" t="s">
        <v>57</v>
      </c>
      <c r="E168" s="40" t="s">
        <v>3593</v>
      </c>
    </row>
    <row r="169" spans="1:5" ht="12.75">
      <c r="A169" t="s">
        <v>59</v>
      </c>
      <c r="E169" s="38" t="s">
        <v>58</v>
      </c>
    </row>
    <row r="170" spans="1:16" ht="12.75">
      <c r="A170" s="26" t="s">
        <v>50</v>
      </c>
      <c s="31" t="s">
        <v>1075</v>
      </c>
      <c s="31" t="s">
        <v>3594</v>
      </c>
      <c s="26" t="s">
        <v>52</v>
      </c>
      <c s="32" t="s">
        <v>3595</v>
      </c>
      <c s="33" t="s">
        <v>76</v>
      </c>
      <c s="34">
        <v>45</v>
      </c>
      <c s="35">
        <v>0</v>
      </c>
      <c s="36">
        <f>ROUND(ROUND(H170,2)*ROUND(G170,5),2)</f>
      </c>
      <c r="O170">
        <f>(I170*21)/100</f>
      </c>
      <c t="s">
        <v>27</v>
      </c>
    </row>
    <row r="171" spans="1:5" ht="12.75">
      <c r="A171" s="37" t="s">
        <v>55</v>
      </c>
      <c r="E171" s="38" t="s">
        <v>3596</v>
      </c>
    </row>
    <row r="172" spans="1:5" ht="12.75">
      <c r="A172" s="39" t="s">
        <v>57</v>
      </c>
      <c r="E172" s="40" t="s">
        <v>58</v>
      </c>
    </row>
    <row r="173" spans="1:5" ht="51">
      <c r="A173" t="s">
        <v>59</v>
      </c>
      <c r="E173" s="38" t="s">
        <v>3597</v>
      </c>
    </row>
    <row r="174" spans="1:16" ht="12.75">
      <c r="A174" s="26" t="s">
        <v>50</v>
      </c>
      <c s="31" t="s">
        <v>1078</v>
      </c>
      <c s="31" t="s">
        <v>3598</v>
      </c>
      <c s="26" t="s">
        <v>52</v>
      </c>
      <c s="32" t="s">
        <v>3599</v>
      </c>
      <c s="33" t="s">
        <v>76</v>
      </c>
      <c s="34">
        <v>11</v>
      </c>
      <c s="35">
        <v>0</v>
      </c>
      <c s="36">
        <f>ROUND(ROUND(H174,2)*ROUND(G174,5),2)</f>
      </c>
      <c r="O174">
        <f>(I174*21)/100</f>
      </c>
      <c t="s">
        <v>27</v>
      </c>
    </row>
    <row r="175" spans="1:5" ht="12.75">
      <c r="A175" s="37" t="s">
        <v>55</v>
      </c>
      <c r="E175" s="38" t="s">
        <v>3600</v>
      </c>
    </row>
    <row r="176" spans="1:5" ht="12.75">
      <c r="A176" s="39" t="s">
        <v>57</v>
      </c>
      <c r="E176" s="40" t="s">
        <v>58</v>
      </c>
    </row>
    <row r="177" spans="1:5" ht="102">
      <c r="A177" t="s">
        <v>59</v>
      </c>
      <c r="E177" s="38" t="s">
        <v>3601</v>
      </c>
    </row>
    <row r="178" spans="1:16" ht="12.75">
      <c r="A178" s="26" t="s">
        <v>50</v>
      </c>
      <c s="31" t="s">
        <v>1081</v>
      </c>
      <c s="31" t="s">
        <v>3602</v>
      </c>
      <c s="26" t="s">
        <v>52</v>
      </c>
      <c s="32" t="s">
        <v>3603</v>
      </c>
      <c s="33" t="s">
        <v>76</v>
      </c>
      <c s="34">
        <v>100</v>
      </c>
      <c s="35">
        <v>0</v>
      </c>
      <c s="36">
        <f>ROUND(ROUND(H178,2)*ROUND(G178,5),2)</f>
      </c>
      <c r="O178">
        <f>(I178*21)/100</f>
      </c>
      <c t="s">
        <v>27</v>
      </c>
    </row>
    <row r="179" spans="1:5" ht="12.75">
      <c r="A179" s="37" t="s">
        <v>55</v>
      </c>
      <c r="E179" s="38" t="s">
        <v>3604</v>
      </c>
    </row>
    <row r="180" spans="1:5" ht="12.75">
      <c r="A180" s="39" t="s">
        <v>57</v>
      </c>
      <c r="E180" s="40" t="s">
        <v>3605</v>
      </c>
    </row>
    <row r="181" spans="1:5" ht="102">
      <c r="A181" t="s">
        <v>59</v>
      </c>
      <c r="E181" s="38" t="s">
        <v>3606</v>
      </c>
    </row>
    <row r="182" spans="1:16" ht="12.75">
      <c r="A182" s="26" t="s">
        <v>50</v>
      </c>
      <c s="31" t="s">
        <v>1047</v>
      </c>
      <c s="31" t="s">
        <v>3607</v>
      </c>
      <c s="26" t="s">
        <v>52</v>
      </c>
      <c s="32" t="s">
        <v>3608</v>
      </c>
      <c s="33" t="s">
        <v>54</v>
      </c>
      <c s="34">
        <v>337.476</v>
      </c>
      <c s="35">
        <v>0</v>
      </c>
      <c s="36">
        <f>ROUND(ROUND(H182,2)*ROUND(G182,5),2)</f>
      </c>
      <c r="O182">
        <f>(I182*21)/100</f>
      </c>
      <c t="s">
        <v>27</v>
      </c>
    </row>
    <row r="183" spans="1:5" ht="12.75">
      <c r="A183" s="37" t="s">
        <v>55</v>
      </c>
      <c r="E183" s="38" t="s">
        <v>58</v>
      </c>
    </row>
    <row r="184" spans="1:5" ht="12.75">
      <c r="A184" s="39" t="s">
        <v>57</v>
      </c>
      <c r="E184" s="40" t="s">
        <v>3609</v>
      </c>
    </row>
    <row r="185" spans="1:5" ht="12.75">
      <c r="A185" t="s">
        <v>59</v>
      </c>
      <c r="E185" s="38" t="s">
        <v>58</v>
      </c>
    </row>
    <row r="186" spans="1:16" ht="12.75">
      <c r="A186" s="26" t="s">
        <v>50</v>
      </c>
      <c s="31" t="s">
        <v>1044</v>
      </c>
      <c s="31" t="s">
        <v>3610</v>
      </c>
      <c s="26" t="s">
        <v>52</v>
      </c>
      <c s="32" t="s">
        <v>3611</v>
      </c>
      <c s="33" t="s">
        <v>54</v>
      </c>
      <c s="34">
        <v>123.079</v>
      </c>
      <c s="35">
        <v>0</v>
      </c>
      <c s="36">
        <f>ROUND(ROUND(H186,2)*ROUND(G186,5),2)</f>
      </c>
      <c r="O186">
        <f>(I186*21)/100</f>
      </c>
      <c t="s">
        <v>27</v>
      </c>
    </row>
    <row r="187" spans="1:5" ht="12.75">
      <c r="A187" s="37" t="s">
        <v>55</v>
      </c>
      <c r="E187" s="38" t="s">
        <v>58</v>
      </c>
    </row>
    <row r="188" spans="1:5" ht="51">
      <c r="A188" s="39" t="s">
        <v>57</v>
      </c>
      <c r="E188" s="40" t="s">
        <v>3612</v>
      </c>
    </row>
    <row r="189" spans="1:5" ht="12.75">
      <c r="A189" t="s">
        <v>59</v>
      </c>
      <c r="E189" s="38" t="s">
        <v>58</v>
      </c>
    </row>
    <row r="190" spans="1:16" ht="12.75">
      <c r="A190" s="26" t="s">
        <v>50</v>
      </c>
      <c s="31" t="s">
        <v>1073</v>
      </c>
      <c s="31" t="s">
        <v>3613</v>
      </c>
      <c s="26" t="s">
        <v>52</v>
      </c>
      <c s="32" t="s">
        <v>3614</v>
      </c>
      <c s="33" t="s">
        <v>54</v>
      </c>
      <c s="34">
        <v>37.4744</v>
      </c>
      <c s="35">
        <v>0</v>
      </c>
      <c s="36">
        <f>ROUND(ROUND(H190,2)*ROUND(G190,5),2)</f>
      </c>
      <c r="O190">
        <f>(I190*21)/100</f>
      </c>
      <c t="s">
        <v>27</v>
      </c>
    </row>
    <row r="191" spans="1:5" ht="12.75">
      <c r="A191" s="37" t="s">
        <v>55</v>
      </c>
      <c r="E191" s="38" t="s">
        <v>58</v>
      </c>
    </row>
    <row r="192" spans="1:5" ht="12.75">
      <c r="A192" s="39" t="s">
        <v>57</v>
      </c>
      <c r="E192" s="40" t="s">
        <v>3615</v>
      </c>
    </row>
    <row r="193" spans="1:5" ht="12.75">
      <c r="A193" t="s">
        <v>59</v>
      </c>
      <c r="E193" s="38" t="s">
        <v>58</v>
      </c>
    </row>
    <row r="194" spans="1:18" ht="12.75" customHeight="1">
      <c r="A194" s="6" t="s">
        <v>47</v>
      </c>
      <c s="6"/>
      <c s="43" t="s">
        <v>1224</v>
      </c>
      <c s="6"/>
      <c s="29" t="s">
        <v>822</v>
      </c>
      <c s="6"/>
      <c s="6"/>
      <c s="6"/>
      <c s="44">
        <f>0+Q194</f>
      </c>
      <c r="O194">
        <f>0+R194</f>
      </c>
      <c r="Q194">
        <f>0+I195+I199+I203+I207+I211</f>
      </c>
      <c>
        <f>0+O195+O199+O203+O207+O211</f>
      </c>
    </row>
    <row r="195" spans="1:16" ht="12.75">
      <c r="A195" s="26" t="s">
        <v>50</v>
      </c>
      <c s="31" t="s">
        <v>1025</v>
      </c>
      <c s="31" t="s">
        <v>3616</v>
      </c>
      <c s="26" t="s">
        <v>52</v>
      </c>
      <c s="32" t="s">
        <v>3617</v>
      </c>
      <c s="33" t="s">
        <v>54</v>
      </c>
      <c s="34">
        <v>608.148</v>
      </c>
      <c s="35">
        <v>0</v>
      </c>
      <c s="36">
        <f>ROUND(ROUND(H195,2)*ROUND(G195,5),2)</f>
      </c>
      <c r="O195">
        <f>(I195*21)/100</f>
      </c>
      <c t="s">
        <v>27</v>
      </c>
    </row>
    <row r="196" spans="1:5" ht="12.75">
      <c r="A196" s="37" t="s">
        <v>55</v>
      </c>
      <c r="E196" s="38" t="s">
        <v>3618</v>
      </c>
    </row>
    <row r="197" spans="1:5" ht="25.5">
      <c r="A197" s="39" t="s">
        <v>57</v>
      </c>
      <c r="E197" s="40" t="s">
        <v>3619</v>
      </c>
    </row>
    <row r="198" spans="1:5" ht="12.75">
      <c r="A198" t="s">
        <v>59</v>
      </c>
      <c r="E198" s="38" t="s">
        <v>58</v>
      </c>
    </row>
    <row r="199" spans="1:16" ht="12.75">
      <c r="A199" s="26" t="s">
        <v>50</v>
      </c>
      <c s="31" t="s">
        <v>1022</v>
      </c>
      <c s="31" t="s">
        <v>3620</v>
      </c>
      <c s="26" t="s">
        <v>52</v>
      </c>
      <c s="32" t="s">
        <v>3621</v>
      </c>
      <c s="33" t="s">
        <v>54</v>
      </c>
      <c s="34">
        <v>2857.3212</v>
      </c>
      <c s="35">
        <v>0</v>
      </c>
      <c s="36">
        <f>ROUND(ROUND(H199,2)*ROUND(G199,5),2)</f>
      </c>
      <c r="O199">
        <f>(I199*21)/100</f>
      </c>
      <c t="s">
        <v>27</v>
      </c>
    </row>
    <row r="200" spans="1:5" ht="12.75">
      <c r="A200" s="37" t="s">
        <v>55</v>
      </c>
      <c r="E200" s="38" t="s">
        <v>58</v>
      </c>
    </row>
    <row r="201" spans="1:5" ht="178.5">
      <c r="A201" s="39" t="s">
        <v>57</v>
      </c>
      <c r="E201" s="40" t="s">
        <v>3622</v>
      </c>
    </row>
    <row r="202" spans="1:5" ht="51">
      <c r="A202" t="s">
        <v>59</v>
      </c>
      <c r="E202" s="38" t="s">
        <v>3623</v>
      </c>
    </row>
    <row r="203" spans="1:16" ht="12.75">
      <c r="A203" s="26" t="s">
        <v>50</v>
      </c>
      <c s="31" t="s">
        <v>1019</v>
      </c>
      <c s="31" t="s">
        <v>3624</v>
      </c>
      <c s="26" t="s">
        <v>52</v>
      </c>
      <c s="32" t="s">
        <v>3625</v>
      </c>
      <c s="33" t="s">
        <v>54</v>
      </c>
      <c s="34">
        <v>608.148</v>
      </c>
      <c s="35">
        <v>0</v>
      </c>
      <c s="36">
        <f>ROUND(ROUND(H203,2)*ROUND(G203,5),2)</f>
      </c>
      <c r="O203">
        <f>(I203*21)/100</f>
      </c>
      <c t="s">
        <v>27</v>
      </c>
    </row>
    <row r="204" spans="1:5" ht="12.75">
      <c r="A204" s="37" t="s">
        <v>55</v>
      </c>
      <c r="E204" s="38" t="s">
        <v>58</v>
      </c>
    </row>
    <row r="205" spans="1:5" ht="12.75">
      <c r="A205" s="39" t="s">
        <v>57</v>
      </c>
      <c r="E205" s="40" t="s">
        <v>3626</v>
      </c>
    </row>
    <row r="206" spans="1:5" ht="25.5">
      <c r="A206" t="s">
        <v>59</v>
      </c>
      <c r="E206" s="38" t="s">
        <v>3627</v>
      </c>
    </row>
    <row r="207" spans="1:16" ht="12.75">
      <c r="A207" s="26" t="s">
        <v>50</v>
      </c>
      <c s="31" t="s">
        <v>1028</v>
      </c>
      <c s="31" t="s">
        <v>3628</v>
      </c>
      <c s="26" t="s">
        <v>52</v>
      </c>
      <c s="32" t="s">
        <v>3629</v>
      </c>
      <c s="33" t="s">
        <v>54</v>
      </c>
      <c s="34">
        <v>726</v>
      </c>
      <c s="35">
        <v>0</v>
      </c>
      <c s="36">
        <f>ROUND(ROUND(H207,2)*ROUND(G207,5),2)</f>
      </c>
      <c r="O207">
        <f>(I207*21)/100</f>
      </c>
      <c t="s">
        <v>27</v>
      </c>
    </row>
    <row r="208" spans="1:5" ht="12.75">
      <c r="A208" s="37" t="s">
        <v>55</v>
      </c>
      <c r="E208" s="38" t="s">
        <v>58</v>
      </c>
    </row>
    <row r="209" spans="1:5" ht="12.75">
      <c r="A209" s="39" t="s">
        <v>57</v>
      </c>
      <c r="E209" s="40" t="s">
        <v>3630</v>
      </c>
    </row>
    <row r="210" spans="1:5" ht="191.25">
      <c r="A210" t="s">
        <v>59</v>
      </c>
      <c r="E210" s="38" t="s">
        <v>3631</v>
      </c>
    </row>
    <row r="211" spans="1:16" ht="12.75">
      <c r="A211" s="26" t="s">
        <v>50</v>
      </c>
      <c s="31" t="s">
        <v>1031</v>
      </c>
      <c s="31" t="s">
        <v>3632</v>
      </c>
      <c s="26" t="s">
        <v>52</v>
      </c>
      <c s="32" t="s">
        <v>3633</v>
      </c>
      <c s="33" t="s">
        <v>54</v>
      </c>
      <c s="34">
        <v>726</v>
      </c>
      <c s="35">
        <v>0</v>
      </c>
      <c s="36">
        <f>ROUND(ROUND(H211,2)*ROUND(G211,5),2)</f>
      </c>
      <c r="O211">
        <f>(I211*21)/100</f>
      </c>
      <c t="s">
        <v>27</v>
      </c>
    </row>
    <row r="212" spans="1:5" ht="12.75">
      <c r="A212" s="37" t="s">
        <v>55</v>
      </c>
      <c r="E212" s="38" t="s">
        <v>58</v>
      </c>
    </row>
    <row r="213" spans="1:5" ht="12.75">
      <c r="A213" s="39" t="s">
        <v>57</v>
      </c>
      <c r="E213" s="40" t="s">
        <v>3634</v>
      </c>
    </row>
    <row r="214" spans="1:5" ht="153">
      <c r="A214" t="s">
        <v>59</v>
      </c>
      <c r="E214" s="38" t="s">
        <v>3635</v>
      </c>
    </row>
    <row r="215" spans="1:18" ht="12.75" customHeight="1">
      <c r="A215" s="6" t="s">
        <v>47</v>
      </c>
      <c s="6"/>
      <c s="43" t="s">
        <v>1179</v>
      </c>
      <c s="6"/>
      <c s="29" t="s">
        <v>3636</v>
      </c>
      <c s="6"/>
      <c s="6"/>
      <c s="6"/>
      <c s="44">
        <f>0+Q215</f>
      </c>
      <c r="O215">
        <f>0+R215</f>
      </c>
      <c r="Q215">
        <f>0+I216</f>
      </c>
      <c>
        <f>0+O216</f>
      </c>
    </row>
    <row r="216" spans="1:16" ht="12.75">
      <c r="A216" s="26" t="s">
        <v>50</v>
      </c>
      <c s="31" t="s">
        <v>1034</v>
      </c>
      <c s="31" t="s">
        <v>3637</v>
      </c>
      <c s="26" t="s">
        <v>52</v>
      </c>
      <c s="32" t="s">
        <v>3638</v>
      </c>
      <c s="33" t="s">
        <v>76</v>
      </c>
      <c s="34">
        <v>155.8</v>
      </c>
      <c s="35">
        <v>0</v>
      </c>
      <c s="36">
        <f>ROUND(ROUND(H216,2)*ROUND(G216,5),2)</f>
      </c>
      <c r="O216">
        <f>(I216*21)/100</f>
      </c>
      <c t="s">
        <v>27</v>
      </c>
    </row>
    <row r="217" spans="1:5" ht="12.75">
      <c r="A217" s="37" t="s">
        <v>55</v>
      </c>
      <c r="E217" s="38" t="s">
        <v>58</v>
      </c>
    </row>
    <row r="218" spans="1:5" ht="25.5">
      <c r="A218" s="39" t="s">
        <v>57</v>
      </c>
      <c r="E218" s="40" t="s">
        <v>3639</v>
      </c>
    </row>
    <row r="219" spans="1:5" ht="12.75">
      <c r="A219" t="s">
        <v>59</v>
      </c>
      <c r="E219" s="38" t="s">
        <v>58</v>
      </c>
    </row>
    <row r="220" spans="1:18" ht="12.75" customHeight="1">
      <c r="A220" s="6" t="s">
        <v>47</v>
      </c>
      <c s="6"/>
      <c s="43" t="s">
        <v>1195</v>
      </c>
      <c s="6"/>
      <c s="29" t="s">
        <v>3640</v>
      </c>
      <c s="6"/>
      <c s="6"/>
      <c s="6"/>
      <c s="44">
        <f>0+Q220</f>
      </c>
      <c r="O220">
        <f>0+R220</f>
      </c>
      <c r="Q220">
        <f>0+I221+I225+I229+I233</f>
      </c>
      <c>
        <f>0+O221+O225+O229+O233</f>
      </c>
    </row>
    <row r="221" spans="1:16" ht="12.75">
      <c r="A221" s="26" t="s">
        <v>50</v>
      </c>
      <c s="31" t="s">
        <v>1084</v>
      </c>
      <c s="31" t="s">
        <v>3641</v>
      </c>
      <c s="26" t="s">
        <v>52</v>
      </c>
      <c s="32" t="s">
        <v>3642</v>
      </c>
      <c s="33" t="s">
        <v>54</v>
      </c>
      <c s="34">
        <v>5.06</v>
      </c>
      <c s="35">
        <v>0</v>
      </c>
      <c s="36">
        <f>ROUND(ROUND(H221,2)*ROUND(G221,5),2)</f>
      </c>
      <c r="O221">
        <f>(I221*21)/100</f>
      </c>
      <c t="s">
        <v>27</v>
      </c>
    </row>
    <row r="222" spans="1:5" ht="12.75">
      <c r="A222" s="37" t="s">
        <v>55</v>
      </c>
      <c r="E222" s="38" t="s">
        <v>58</v>
      </c>
    </row>
    <row r="223" spans="1:5" ht="12.75">
      <c r="A223" s="39" t="s">
        <v>57</v>
      </c>
      <c r="E223" s="40" t="s">
        <v>3643</v>
      </c>
    </row>
    <row r="224" spans="1:5" ht="12.75">
      <c r="A224" t="s">
        <v>59</v>
      </c>
      <c r="E224" s="38" t="s">
        <v>58</v>
      </c>
    </row>
    <row r="225" spans="1:16" ht="12.75">
      <c r="A225" s="26" t="s">
        <v>50</v>
      </c>
      <c s="31" t="s">
        <v>1093</v>
      </c>
      <c s="31" t="s">
        <v>3644</v>
      </c>
      <c s="26" t="s">
        <v>52</v>
      </c>
      <c s="32" t="s">
        <v>3645</v>
      </c>
      <c s="33" t="s">
        <v>54</v>
      </c>
      <c s="34">
        <v>108</v>
      </c>
      <c s="35">
        <v>0</v>
      </c>
      <c s="36">
        <f>ROUND(ROUND(H225,2)*ROUND(G225,5),2)</f>
      </c>
      <c r="O225">
        <f>(I225*21)/100</f>
      </c>
      <c t="s">
        <v>27</v>
      </c>
    </row>
    <row r="226" spans="1:5" ht="12.75">
      <c r="A226" s="37" t="s">
        <v>55</v>
      </c>
      <c r="E226" s="38" t="s">
        <v>58</v>
      </c>
    </row>
    <row r="227" spans="1:5" ht="12.75">
      <c r="A227" s="39" t="s">
        <v>57</v>
      </c>
      <c r="E227" s="40" t="s">
        <v>3646</v>
      </c>
    </row>
    <row r="228" spans="1:5" ht="12.75">
      <c r="A228" t="s">
        <v>59</v>
      </c>
      <c r="E228" s="38" t="s">
        <v>58</v>
      </c>
    </row>
    <row r="229" spans="1:16" ht="12.75">
      <c r="A229" s="26" t="s">
        <v>50</v>
      </c>
      <c s="31" t="s">
        <v>1087</v>
      </c>
      <c s="31" t="s">
        <v>3647</v>
      </c>
      <c s="26" t="s">
        <v>52</v>
      </c>
      <c s="32" t="s">
        <v>3648</v>
      </c>
      <c s="33" t="s">
        <v>54</v>
      </c>
      <c s="34">
        <v>125.32433</v>
      </c>
      <c s="35">
        <v>0</v>
      </c>
      <c s="36">
        <f>ROUND(ROUND(H229,2)*ROUND(G229,5),2)</f>
      </c>
      <c r="O229">
        <f>(I229*21)/100</f>
      </c>
      <c t="s">
        <v>27</v>
      </c>
    </row>
    <row r="230" spans="1:5" ht="12.75">
      <c r="A230" s="37" t="s">
        <v>55</v>
      </c>
      <c r="E230" s="38" t="s">
        <v>58</v>
      </c>
    </row>
    <row r="231" spans="1:5" ht="114.75">
      <c r="A231" s="39" t="s">
        <v>57</v>
      </c>
      <c r="E231" s="40" t="s">
        <v>3649</v>
      </c>
    </row>
    <row r="232" spans="1:5" ht="12.75">
      <c r="A232" t="s">
        <v>59</v>
      </c>
      <c r="E232" s="38" t="s">
        <v>58</v>
      </c>
    </row>
    <row r="233" spans="1:16" ht="12.75">
      <c r="A233" s="26" t="s">
        <v>50</v>
      </c>
      <c s="31" t="s">
        <v>1090</v>
      </c>
      <c s="31" t="s">
        <v>3650</v>
      </c>
      <c s="26" t="s">
        <v>52</v>
      </c>
      <c s="32" t="s">
        <v>3651</v>
      </c>
      <c s="33" t="s">
        <v>54</v>
      </c>
      <c s="34">
        <v>380</v>
      </c>
      <c s="35">
        <v>0</v>
      </c>
      <c s="36">
        <f>ROUND(ROUND(H233,2)*ROUND(G233,5),2)</f>
      </c>
      <c r="O233">
        <f>(I233*21)/100</f>
      </c>
      <c t="s">
        <v>27</v>
      </c>
    </row>
    <row r="234" spans="1:5" ht="12.75">
      <c r="A234" s="37" t="s">
        <v>55</v>
      </c>
      <c r="E234" s="38" t="s">
        <v>58</v>
      </c>
    </row>
    <row r="235" spans="1:5" ht="12.75">
      <c r="A235" s="39" t="s">
        <v>57</v>
      </c>
      <c r="E235" s="40" t="s">
        <v>3652</v>
      </c>
    </row>
    <row r="236" spans="1:5" ht="12.75">
      <c r="A236" t="s">
        <v>59</v>
      </c>
      <c r="E236" s="38" t="s">
        <v>58</v>
      </c>
    </row>
    <row r="237" spans="1:18" ht="12.75" customHeight="1">
      <c r="A237" s="6" t="s">
        <v>47</v>
      </c>
      <c s="6"/>
      <c s="43" t="s">
        <v>1201</v>
      </c>
      <c s="6"/>
      <c s="29" t="s">
        <v>2719</v>
      </c>
      <c s="6"/>
      <c s="6"/>
      <c s="6"/>
      <c s="44">
        <f>0+Q237</f>
      </c>
      <c r="O237">
        <f>0+R237</f>
      </c>
      <c r="Q237">
        <f>0+I238</f>
      </c>
      <c>
        <f>0+O238</f>
      </c>
    </row>
    <row r="238" spans="1:16" ht="12.75">
      <c r="A238" s="26" t="s">
        <v>50</v>
      </c>
      <c s="31" t="s">
        <v>1096</v>
      </c>
      <c s="31" t="s">
        <v>3653</v>
      </c>
      <c s="26" t="s">
        <v>52</v>
      </c>
      <c s="32" t="s">
        <v>3654</v>
      </c>
      <c s="33" t="s">
        <v>82</v>
      </c>
      <c s="34">
        <v>124</v>
      </c>
      <c s="35">
        <v>0</v>
      </c>
      <c s="36">
        <f>ROUND(ROUND(H238,2)*ROUND(G238,5),2)</f>
      </c>
      <c r="O238">
        <f>(I238*21)/100</f>
      </c>
      <c t="s">
        <v>27</v>
      </c>
    </row>
    <row r="239" spans="1:5" ht="12.75">
      <c r="A239" s="37" t="s">
        <v>55</v>
      </c>
      <c r="E239" s="38" t="s">
        <v>58</v>
      </c>
    </row>
    <row r="240" spans="1:5" ht="38.25">
      <c r="A240" s="39" t="s">
        <v>57</v>
      </c>
      <c r="E240" s="40" t="s">
        <v>3655</v>
      </c>
    </row>
    <row r="241" spans="1:5" ht="25.5">
      <c r="A241" t="s">
        <v>59</v>
      </c>
      <c r="E241" s="38" t="s">
        <v>2724</v>
      </c>
    </row>
    <row r="242" spans="1:18" ht="12.75" customHeight="1">
      <c r="A242" s="6" t="s">
        <v>47</v>
      </c>
      <c s="6"/>
      <c s="43" t="s">
        <v>1204</v>
      </c>
      <c s="6"/>
      <c s="29" t="s">
        <v>2728</v>
      </c>
      <c s="6"/>
      <c s="6"/>
      <c s="6"/>
      <c s="44">
        <f>0+Q242</f>
      </c>
      <c r="O242">
        <f>0+R242</f>
      </c>
      <c r="Q242">
        <f>0+I243+I247+I251</f>
      </c>
      <c>
        <f>0+O243+O247+O251</f>
      </c>
    </row>
    <row r="243" spans="1:16" ht="12.75">
      <c r="A243" s="26" t="s">
        <v>50</v>
      </c>
      <c s="31" t="s">
        <v>36</v>
      </c>
      <c s="31" t="s">
        <v>3656</v>
      </c>
      <c s="26" t="s">
        <v>52</v>
      </c>
      <c s="32" t="s">
        <v>3657</v>
      </c>
      <c s="33" t="s">
        <v>82</v>
      </c>
      <c s="34">
        <v>82</v>
      </c>
      <c s="35">
        <v>0</v>
      </c>
      <c s="36">
        <f>ROUND(ROUND(H243,2)*ROUND(G243,5),2)</f>
      </c>
      <c r="O243">
        <f>(I243*21)/100</f>
      </c>
      <c t="s">
        <v>27</v>
      </c>
    </row>
    <row r="244" spans="1:5" ht="12.75">
      <c r="A244" s="37" t="s">
        <v>55</v>
      </c>
      <c r="E244" s="38" t="s">
        <v>58</v>
      </c>
    </row>
    <row r="245" spans="1:5" ht="12.75">
      <c r="A245" s="39" t="s">
        <v>57</v>
      </c>
      <c r="E245" s="40" t="s">
        <v>1167</v>
      </c>
    </row>
    <row r="246" spans="1:5" ht="38.25">
      <c r="A246" t="s">
        <v>59</v>
      </c>
      <c r="E246" s="38" t="s">
        <v>3658</v>
      </c>
    </row>
    <row r="247" spans="1:16" ht="12.75">
      <c r="A247" s="26" t="s">
        <v>50</v>
      </c>
      <c s="31" t="s">
        <v>33</v>
      </c>
      <c s="31" t="s">
        <v>3659</v>
      </c>
      <c s="26" t="s">
        <v>52</v>
      </c>
      <c s="32" t="s">
        <v>3660</v>
      </c>
      <c s="33" t="s">
        <v>76</v>
      </c>
      <c s="34">
        <v>14.7</v>
      </c>
      <c s="35">
        <v>0</v>
      </c>
      <c s="36">
        <f>ROUND(ROUND(H247,2)*ROUND(G247,5),2)</f>
      </c>
      <c r="O247">
        <f>(I247*21)/100</f>
      </c>
      <c t="s">
        <v>27</v>
      </c>
    </row>
    <row r="248" spans="1:5" ht="12.75">
      <c r="A248" s="37" t="s">
        <v>55</v>
      </c>
      <c r="E248" s="38" t="s">
        <v>58</v>
      </c>
    </row>
    <row r="249" spans="1:5" ht="12.75">
      <c r="A249" s="39" t="s">
        <v>57</v>
      </c>
      <c r="E249" s="40" t="s">
        <v>3661</v>
      </c>
    </row>
    <row r="250" spans="1:5" ht="25.5">
      <c r="A250" t="s">
        <v>59</v>
      </c>
      <c r="E250" s="38" t="s">
        <v>3662</v>
      </c>
    </row>
    <row r="251" spans="1:16" ht="12.75">
      <c r="A251" s="26" t="s">
        <v>50</v>
      </c>
      <c s="31" t="s">
        <v>27</v>
      </c>
      <c s="31" t="s">
        <v>3663</v>
      </c>
      <c s="26" t="s">
        <v>52</v>
      </c>
      <c s="32" t="s">
        <v>3664</v>
      </c>
      <c s="33" t="s">
        <v>76</v>
      </c>
      <c s="34">
        <v>14.7</v>
      </c>
      <c s="35">
        <v>0</v>
      </c>
      <c s="36">
        <f>ROUND(ROUND(H251,2)*ROUND(G251,5),2)</f>
      </c>
      <c r="O251">
        <f>(I251*21)/100</f>
      </c>
      <c t="s">
        <v>27</v>
      </c>
    </row>
    <row r="252" spans="1:5" ht="12.75">
      <c r="A252" s="37" t="s">
        <v>55</v>
      </c>
      <c r="E252" s="38" t="s">
        <v>58</v>
      </c>
    </row>
    <row r="253" spans="1:5" ht="12.75">
      <c r="A253" s="39" t="s">
        <v>57</v>
      </c>
      <c r="E253" s="40" t="s">
        <v>3661</v>
      </c>
    </row>
    <row r="254" spans="1:5" ht="12.75">
      <c r="A254" t="s">
        <v>59</v>
      </c>
      <c r="E254"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0+O9+O14+O31+O44+O53+O58+O63</f>
      </c>
      <c t="s">
        <v>26</v>
      </c>
    </row>
    <row r="3" spans="1:16" ht="15" customHeight="1">
      <c r="A3" t="s">
        <v>11</v>
      </c>
      <c s="12" t="s">
        <v>13</v>
      </c>
      <c s="13" t="s">
        <v>14</v>
      </c>
      <c s="1"/>
      <c s="14" t="s">
        <v>15</v>
      </c>
      <c s="1"/>
      <c s="9"/>
      <c s="8" t="s">
        <v>3665</v>
      </c>
      <c s="41">
        <f>0+I9+I14+I31+I44+I53+I58+I63</f>
      </c>
      <c r="O3" t="s">
        <v>22</v>
      </c>
      <c t="s">
        <v>27</v>
      </c>
    </row>
    <row r="4" spans="1:16" ht="15" customHeight="1">
      <c r="A4" t="s">
        <v>16</v>
      </c>
      <c s="12" t="s">
        <v>17</v>
      </c>
      <c s="13" t="s">
        <v>3464</v>
      </c>
      <c s="1"/>
      <c s="14" t="s">
        <v>3465</v>
      </c>
      <c s="1"/>
      <c s="1"/>
      <c s="11"/>
      <c s="11"/>
      <c r="O4" t="s">
        <v>23</v>
      </c>
      <c t="s">
        <v>27</v>
      </c>
    </row>
    <row r="5" spans="1:16" ht="12.75" customHeight="1">
      <c r="A5" t="s">
        <v>20</v>
      </c>
      <c s="16" t="s">
        <v>21</v>
      </c>
      <c s="17" t="s">
        <v>3665</v>
      </c>
      <c s="6"/>
      <c s="18" t="s">
        <v>3666</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1104</v>
      </c>
      <c s="27"/>
      <c s="29" t="s">
        <v>3531</v>
      </c>
      <c s="27"/>
      <c s="27"/>
      <c s="27"/>
      <c s="30">
        <f>0+Q9</f>
      </c>
      <c r="O9">
        <f>0+R9</f>
      </c>
      <c r="Q9">
        <f>0+I10</f>
      </c>
      <c>
        <f>0+O10</f>
      </c>
    </row>
    <row r="10" spans="1:16" ht="12.75">
      <c r="A10" s="26" t="s">
        <v>50</v>
      </c>
      <c s="31" t="s">
        <v>1101</v>
      </c>
      <c s="31" t="s">
        <v>3668</v>
      </c>
      <c s="26" t="s">
        <v>52</v>
      </c>
      <c s="32" t="s">
        <v>3669</v>
      </c>
      <c s="33" t="s">
        <v>76</v>
      </c>
      <c s="34">
        <v>5216.228</v>
      </c>
      <c s="35">
        <v>0</v>
      </c>
      <c s="36">
        <f>ROUND(ROUND(H10,2)*ROUND(G10,5),2)</f>
      </c>
      <c r="O10">
        <f>(I10*21)/100</f>
      </c>
      <c t="s">
        <v>27</v>
      </c>
    </row>
    <row r="11" spans="1:5" ht="12.75">
      <c r="A11" s="37" t="s">
        <v>55</v>
      </c>
      <c r="E11" s="38" t="s">
        <v>58</v>
      </c>
    </row>
    <row r="12" spans="1:5" ht="51">
      <c r="A12" s="39" t="s">
        <v>57</v>
      </c>
      <c r="E12" s="40" t="s">
        <v>3670</v>
      </c>
    </row>
    <row r="13" spans="1:5" ht="25.5">
      <c r="A13" t="s">
        <v>59</v>
      </c>
      <c r="E13" s="38" t="s">
        <v>3671</v>
      </c>
    </row>
    <row r="14" spans="1:18" ht="12.75" customHeight="1">
      <c r="A14" s="6" t="s">
        <v>47</v>
      </c>
      <c s="6"/>
      <c s="43" t="s">
        <v>907</v>
      </c>
      <c s="6"/>
      <c s="29" t="s">
        <v>3672</v>
      </c>
      <c s="6"/>
      <c s="6"/>
      <c s="6"/>
      <c s="44">
        <f>0+Q14</f>
      </c>
      <c r="O14">
        <f>0+R14</f>
      </c>
      <c r="Q14">
        <f>0+I15+I19+I23+I27</f>
      </c>
      <c>
        <f>0+O15+O19+O23+O27</f>
      </c>
    </row>
    <row r="15" spans="1:16" ht="12.75">
      <c r="A15" s="26" t="s">
        <v>50</v>
      </c>
      <c s="31" t="s">
        <v>1110</v>
      </c>
      <c s="31" t="s">
        <v>3673</v>
      </c>
      <c s="26" t="s">
        <v>52</v>
      </c>
      <c s="32" t="s">
        <v>3674</v>
      </c>
      <c s="33" t="s">
        <v>54</v>
      </c>
      <c s="34">
        <v>937.276</v>
      </c>
      <c s="35">
        <v>0</v>
      </c>
      <c s="36">
        <f>ROUND(ROUND(H15,2)*ROUND(G15,5),2)</f>
      </c>
      <c r="O15">
        <f>(I15*21)/100</f>
      </c>
      <c t="s">
        <v>27</v>
      </c>
    </row>
    <row r="16" spans="1:5" ht="12.75">
      <c r="A16" s="37" t="s">
        <v>55</v>
      </c>
      <c r="E16" s="38" t="s">
        <v>58</v>
      </c>
    </row>
    <row r="17" spans="1:5" ht="12.75">
      <c r="A17" s="39" t="s">
        <v>57</v>
      </c>
      <c r="E17" s="40" t="s">
        <v>3675</v>
      </c>
    </row>
    <row r="18" spans="1:5" ht="12.75">
      <c r="A18" t="s">
        <v>59</v>
      </c>
      <c r="E18" s="38" t="s">
        <v>58</v>
      </c>
    </row>
    <row r="19" spans="1:16" ht="25.5">
      <c r="A19" s="26" t="s">
        <v>50</v>
      </c>
      <c s="31" t="s">
        <v>1107</v>
      </c>
      <c s="31" t="s">
        <v>3676</v>
      </c>
      <c s="26" t="s">
        <v>52</v>
      </c>
      <c s="32" t="s">
        <v>3677</v>
      </c>
      <c s="33" t="s">
        <v>54</v>
      </c>
      <c s="34">
        <v>13.11</v>
      </c>
      <c s="35">
        <v>0</v>
      </c>
      <c s="36">
        <f>ROUND(ROUND(H19,2)*ROUND(G19,5),2)</f>
      </c>
      <c r="O19">
        <f>(I19*21)/100</f>
      </c>
      <c t="s">
        <v>27</v>
      </c>
    </row>
    <row r="20" spans="1:5" ht="12.75">
      <c r="A20" s="37" t="s">
        <v>55</v>
      </c>
      <c r="E20" s="38" t="s">
        <v>58</v>
      </c>
    </row>
    <row r="21" spans="1:5" ht="12.75">
      <c r="A21" s="39" t="s">
        <v>57</v>
      </c>
      <c r="E21" s="40" t="s">
        <v>3678</v>
      </c>
    </row>
    <row r="22" spans="1:5" ht="12.75">
      <c r="A22" t="s">
        <v>59</v>
      </c>
      <c r="E22" s="38" t="s">
        <v>58</v>
      </c>
    </row>
    <row r="23" spans="1:16" ht="12.75">
      <c r="A23" s="26" t="s">
        <v>50</v>
      </c>
      <c s="31" t="s">
        <v>1104</v>
      </c>
      <c s="31" t="s">
        <v>3679</v>
      </c>
      <c s="26" t="s">
        <v>52</v>
      </c>
      <c s="32" t="s">
        <v>3680</v>
      </c>
      <c s="33" t="s">
        <v>54</v>
      </c>
      <c s="34">
        <v>163.15</v>
      </c>
      <c s="35">
        <v>0</v>
      </c>
      <c s="36">
        <f>ROUND(ROUND(H23,2)*ROUND(G23,5),2)</f>
      </c>
      <c r="O23">
        <f>(I23*21)/100</f>
      </c>
      <c t="s">
        <v>27</v>
      </c>
    </row>
    <row r="24" spans="1:5" ht="12.75">
      <c r="A24" s="37" t="s">
        <v>55</v>
      </c>
      <c r="E24" s="38" t="s">
        <v>58</v>
      </c>
    </row>
    <row r="25" spans="1:5" ht="12.75">
      <c r="A25" s="39" t="s">
        <v>57</v>
      </c>
      <c r="E25" s="40" t="s">
        <v>3681</v>
      </c>
    </row>
    <row r="26" spans="1:5" ht="12.75">
      <c r="A26" t="s">
        <v>59</v>
      </c>
      <c r="E26" s="38" t="s">
        <v>58</v>
      </c>
    </row>
    <row r="27" spans="1:16" ht="12.75">
      <c r="A27" s="26" t="s">
        <v>50</v>
      </c>
      <c s="31" t="s">
        <v>1113</v>
      </c>
      <c s="31" t="s">
        <v>3682</v>
      </c>
      <c s="26" t="s">
        <v>52</v>
      </c>
      <c s="32" t="s">
        <v>3683</v>
      </c>
      <c s="33" t="s">
        <v>54</v>
      </c>
      <c s="34">
        <v>639.295</v>
      </c>
      <c s="35">
        <v>0</v>
      </c>
      <c s="36">
        <f>ROUND(ROUND(H27,2)*ROUND(G27,5),2)</f>
      </c>
      <c r="O27">
        <f>(I27*21)/100</f>
      </c>
      <c t="s">
        <v>27</v>
      </c>
    </row>
    <row r="28" spans="1:5" ht="12.75">
      <c r="A28" s="37" t="s">
        <v>55</v>
      </c>
      <c r="E28" s="38" t="s">
        <v>58</v>
      </c>
    </row>
    <row r="29" spans="1:5" ht="12.75">
      <c r="A29" s="39" t="s">
        <v>57</v>
      </c>
      <c r="E29" s="40" t="s">
        <v>3684</v>
      </c>
    </row>
    <row r="30" spans="1:5" ht="12.75">
      <c r="A30" t="s">
        <v>59</v>
      </c>
      <c r="E30" s="38" t="s">
        <v>58</v>
      </c>
    </row>
    <row r="31" spans="1:18" ht="12.75" customHeight="1">
      <c r="A31" s="6" t="s">
        <v>47</v>
      </c>
      <c s="6"/>
      <c s="43" t="s">
        <v>910</v>
      </c>
      <c s="6"/>
      <c s="29" t="s">
        <v>3685</v>
      </c>
      <c s="6"/>
      <c s="6"/>
      <c s="6"/>
      <c s="44">
        <f>0+Q31</f>
      </c>
      <c r="O31">
        <f>0+R31</f>
      </c>
      <c r="Q31">
        <f>0+I32+I36+I40</f>
      </c>
      <c>
        <f>0+O32+O36+O40</f>
      </c>
    </row>
    <row r="32" spans="1:16" ht="12.75">
      <c r="A32" s="26" t="s">
        <v>50</v>
      </c>
      <c s="31" t="s">
        <v>1119</v>
      </c>
      <c s="31" t="s">
        <v>3686</v>
      </c>
      <c s="26" t="s">
        <v>52</v>
      </c>
      <c s="32" t="s">
        <v>3687</v>
      </c>
      <c s="33" t="s">
        <v>54</v>
      </c>
      <c s="34">
        <v>5957.47305</v>
      </c>
      <c s="35">
        <v>0</v>
      </c>
      <c s="36">
        <f>ROUND(ROUND(H32,2)*ROUND(G32,5),2)</f>
      </c>
      <c r="O32">
        <f>(I32*21)/100</f>
      </c>
      <c t="s">
        <v>27</v>
      </c>
    </row>
    <row r="33" spans="1:5" ht="12.75">
      <c r="A33" s="37" t="s">
        <v>55</v>
      </c>
      <c r="E33" s="38" t="s">
        <v>58</v>
      </c>
    </row>
    <row r="34" spans="1:5" ht="12.75">
      <c r="A34" s="39" t="s">
        <v>57</v>
      </c>
      <c r="E34" s="40" t="s">
        <v>3688</v>
      </c>
    </row>
    <row r="35" spans="1:5" ht="12.75">
      <c r="A35" t="s">
        <v>59</v>
      </c>
      <c r="E35" s="38" t="s">
        <v>58</v>
      </c>
    </row>
    <row r="36" spans="1:16" ht="12.75">
      <c r="A36" s="26" t="s">
        <v>50</v>
      </c>
      <c s="31" t="s">
        <v>1116</v>
      </c>
      <c s="31" t="s">
        <v>3689</v>
      </c>
      <c s="26" t="s">
        <v>52</v>
      </c>
      <c s="32" t="s">
        <v>3690</v>
      </c>
      <c s="33" t="s">
        <v>54</v>
      </c>
      <c s="34">
        <v>2305.01363</v>
      </c>
      <c s="35">
        <v>0</v>
      </c>
      <c s="36">
        <f>ROUND(ROUND(H36,2)*ROUND(G36,5),2)</f>
      </c>
      <c r="O36">
        <f>(I36*21)/100</f>
      </c>
      <c t="s">
        <v>27</v>
      </c>
    </row>
    <row r="37" spans="1:5" ht="12.75">
      <c r="A37" s="37" t="s">
        <v>55</v>
      </c>
      <c r="E37" s="38" t="s">
        <v>58</v>
      </c>
    </row>
    <row r="38" spans="1:5" ht="12.75">
      <c r="A38" s="39" t="s">
        <v>57</v>
      </c>
      <c r="E38" s="40" t="s">
        <v>3691</v>
      </c>
    </row>
    <row r="39" spans="1:5" ht="12.75">
      <c r="A39" t="s">
        <v>59</v>
      </c>
      <c r="E39" s="38" t="s">
        <v>58</v>
      </c>
    </row>
    <row r="40" spans="1:16" ht="12.75">
      <c r="A40" s="26" t="s">
        <v>50</v>
      </c>
      <c s="31" t="s">
        <v>1122</v>
      </c>
      <c s="31" t="s">
        <v>3692</v>
      </c>
      <c s="26" t="s">
        <v>52</v>
      </c>
      <c s="32" t="s">
        <v>3693</v>
      </c>
      <c s="33" t="s">
        <v>54</v>
      </c>
      <c s="34">
        <v>171.2934</v>
      </c>
      <c s="35">
        <v>0</v>
      </c>
      <c s="36">
        <f>ROUND(ROUND(H40,2)*ROUND(G40,5),2)</f>
      </c>
      <c r="O40">
        <f>(I40*21)/100</f>
      </c>
      <c t="s">
        <v>27</v>
      </c>
    </row>
    <row r="41" spans="1:5" ht="12.75">
      <c r="A41" s="37" t="s">
        <v>55</v>
      </c>
      <c r="E41" s="38" t="s">
        <v>58</v>
      </c>
    </row>
    <row r="42" spans="1:5" ht="12.75">
      <c r="A42" s="39" t="s">
        <v>57</v>
      </c>
      <c r="E42" s="40" t="s">
        <v>3694</v>
      </c>
    </row>
    <row r="43" spans="1:5" ht="12.75">
      <c r="A43" t="s">
        <v>59</v>
      </c>
      <c r="E43" s="38" t="s">
        <v>58</v>
      </c>
    </row>
    <row r="44" spans="1:18" ht="12.75" customHeight="1">
      <c r="A44" s="6" t="s">
        <v>47</v>
      </c>
      <c s="6"/>
      <c s="43" t="s">
        <v>834</v>
      </c>
      <c s="6"/>
      <c s="29" t="s">
        <v>2877</v>
      </c>
      <c s="6"/>
      <c s="6"/>
      <c s="6"/>
      <c s="44">
        <f>0+Q44</f>
      </c>
      <c r="O44">
        <f>0+R44</f>
      </c>
      <c r="Q44">
        <f>0+I45+I49</f>
      </c>
      <c>
        <f>0+O45+O49</f>
      </c>
    </row>
    <row r="45" spans="1:16" ht="25.5">
      <c r="A45" s="26" t="s">
        <v>50</v>
      </c>
      <c s="31" t="s">
        <v>1128</v>
      </c>
      <c s="31" t="s">
        <v>3695</v>
      </c>
      <c s="26" t="s">
        <v>52</v>
      </c>
      <c s="32" t="s">
        <v>3696</v>
      </c>
      <c s="33" t="s">
        <v>54</v>
      </c>
      <c s="34">
        <v>172.4545</v>
      </c>
      <c s="35">
        <v>0</v>
      </c>
      <c s="36">
        <f>ROUND(ROUND(H45,2)*ROUND(G45,5),2)</f>
      </c>
      <c r="O45">
        <f>(I45*21)/100</f>
      </c>
      <c t="s">
        <v>27</v>
      </c>
    </row>
    <row r="46" spans="1:5" ht="12.75">
      <c r="A46" s="37" t="s">
        <v>55</v>
      </c>
      <c r="E46" s="38" t="s">
        <v>58</v>
      </c>
    </row>
    <row r="47" spans="1:5" ht="12.75">
      <c r="A47" s="39" t="s">
        <v>57</v>
      </c>
      <c r="E47" s="40" t="s">
        <v>3697</v>
      </c>
    </row>
    <row r="48" spans="1:5" ht="12.75">
      <c r="A48" t="s">
        <v>59</v>
      </c>
      <c r="E48" s="38" t="s">
        <v>58</v>
      </c>
    </row>
    <row r="49" spans="1:16" ht="25.5">
      <c r="A49" s="26" t="s">
        <v>50</v>
      </c>
      <c s="31" t="s">
        <v>1125</v>
      </c>
      <c s="31" t="s">
        <v>3698</v>
      </c>
      <c s="26" t="s">
        <v>52</v>
      </c>
      <c s="32" t="s">
        <v>3699</v>
      </c>
      <c s="33" t="s">
        <v>54</v>
      </c>
      <c s="34">
        <v>353.7865</v>
      </c>
      <c s="35">
        <v>0</v>
      </c>
      <c s="36">
        <f>ROUND(ROUND(H49,2)*ROUND(G49,5),2)</f>
      </c>
      <c r="O49">
        <f>(I49*21)/100</f>
      </c>
      <c t="s">
        <v>27</v>
      </c>
    </row>
    <row r="50" spans="1:5" ht="12.75">
      <c r="A50" s="37" t="s">
        <v>55</v>
      </c>
      <c r="E50" s="38" t="s">
        <v>58</v>
      </c>
    </row>
    <row r="51" spans="1:5" ht="12.75">
      <c r="A51" s="39" t="s">
        <v>57</v>
      </c>
      <c r="E51" s="40" t="s">
        <v>3700</v>
      </c>
    </row>
    <row r="52" spans="1:5" ht="12.75">
      <c r="A52" t="s">
        <v>59</v>
      </c>
      <c r="E52" s="38" t="s">
        <v>58</v>
      </c>
    </row>
    <row r="53" spans="1:18" ht="12.75" customHeight="1">
      <c r="A53" s="6" t="s">
        <v>47</v>
      </c>
      <c s="6"/>
      <c s="43" t="s">
        <v>843</v>
      </c>
      <c s="6"/>
      <c s="29" t="s">
        <v>3701</v>
      </c>
      <c s="6"/>
      <c s="6"/>
      <c s="6"/>
      <c s="44">
        <f>0+Q53</f>
      </c>
      <c r="O53">
        <f>0+R53</f>
      </c>
      <c r="Q53">
        <f>0+I54</f>
      </c>
      <c>
        <f>0+O54</f>
      </c>
    </row>
    <row r="54" spans="1:16" ht="25.5">
      <c r="A54" s="26" t="s">
        <v>50</v>
      </c>
      <c s="31" t="s">
        <v>1131</v>
      </c>
      <c s="31" t="s">
        <v>3702</v>
      </c>
      <c s="26" t="s">
        <v>52</v>
      </c>
      <c s="32" t="s">
        <v>3703</v>
      </c>
      <c s="33" t="s">
        <v>54</v>
      </c>
      <c s="34">
        <v>597.2635</v>
      </c>
      <c s="35">
        <v>0</v>
      </c>
      <c s="36">
        <f>ROUND(ROUND(H54,2)*ROUND(G54,5),2)</f>
      </c>
      <c r="O54">
        <f>(I54*21)/100</f>
      </c>
      <c t="s">
        <v>27</v>
      </c>
    </row>
    <row r="55" spans="1:5" ht="12.75">
      <c r="A55" s="37" t="s">
        <v>55</v>
      </c>
      <c r="E55" s="38" t="s">
        <v>58</v>
      </c>
    </row>
    <row r="56" spans="1:5" ht="12.75">
      <c r="A56" s="39" t="s">
        <v>57</v>
      </c>
      <c r="E56" s="40" t="s">
        <v>3704</v>
      </c>
    </row>
    <row r="57" spans="1:5" ht="12.75">
      <c r="A57" t="s">
        <v>59</v>
      </c>
      <c r="E57" s="38" t="s">
        <v>58</v>
      </c>
    </row>
    <row r="58" spans="1:18" ht="12.75" customHeight="1">
      <c r="A58" s="6" t="s">
        <v>47</v>
      </c>
      <c s="6"/>
      <c s="43" t="s">
        <v>1198</v>
      </c>
      <c s="6"/>
      <c s="29" t="s">
        <v>3705</v>
      </c>
      <c s="6"/>
      <c s="6"/>
      <c s="6"/>
      <c s="44">
        <f>0+Q58</f>
      </c>
      <c r="O58">
        <f>0+R58</f>
      </c>
      <c r="Q58">
        <f>0+I59</f>
      </c>
      <c>
        <f>0+O59</f>
      </c>
    </row>
    <row r="59" spans="1:16" ht="12.75">
      <c r="A59" s="26" t="s">
        <v>50</v>
      </c>
      <c s="31" t="s">
        <v>1134</v>
      </c>
      <c s="31" t="s">
        <v>3706</v>
      </c>
      <c s="26" t="s">
        <v>52</v>
      </c>
      <c s="32" t="s">
        <v>3707</v>
      </c>
      <c s="33" t="s">
        <v>70</v>
      </c>
      <c s="34">
        <v>1</v>
      </c>
      <c s="35">
        <v>0</v>
      </c>
      <c s="36">
        <f>ROUND(ROUND(H59,2)*ROUND(G59,5),2)</f>
      </c>
      <c r="O59">
        <f>(I59*21)/100</f>
      </c>
      <c t="s">
        <v>27</v>
      </c>
    </row>
    <row r="60" spans="1:5" ht="12.75">
      <c r="A60" s="37" t="s">
        <v>55</v>
      </c>
      <c r="E60" s="38" t="s">
        <v>58</v>
      </c>
    </row>
    <row r="61" spans="1:5" ht="12.75">
      <c r="A61" s="39" t="s">
        <v>57</v>
      </c>
      <c r="E61" s="40" t="s">
        <v>58</v>
      </c>
    </row>
    <row r="62" spans="1:5" ht="12.75">
      <c r="A62" t="s">
        <v>59</v>
      </c>
      <c r="E62" s="38" t="s">
        <v>58</v>
      </c>
    </row>
    <row r="63" spans="1:18" ht="12.75" customHeight="1">
      <c r="A63" s="6" t="s">
        <v>47</v>
      </c>
      <c s="6"/>
      <c s="43" t="s">
        <v>3708</v>
      </c>
      <c s="6"/>
      <c s="29" t="s">
        <v>3709</v>
      </c>
      <c s="6"/>
      <c s="6"/>
      <c s="6"/>
      <c s="44">
        <f>0+Q63</f>
      </c>
      <c r="O63">
        <f>0+R63</f>
      </c>
      <c r="Q63">
        <f>0+I64</f>
      </c>
      <c>
        <f>0+O64</f>
      </c>
    </row>
    <row r="64" spans="1:16" ht="12.75">
      <c r="A64" s="26" t="s">
        <v>50</v>
      </c>
      <c s="31" t="s">
        <v>48</v>
      </c>
      <c s="31" t="s">
        <v>3710</v>
      </c>
      <c s="26" t="s">
        <v>52</v>
      </c>
      <c s="32" t="s">
        <v>3711</v>
      </c>
      <c s="33" t="s">
        <v>54</v>
      </c>
      <c s="34">
        <v>71.94289</v>
      </c>
      <c s="35">
        <v>0</v>
      </c>
      <c s="36">
        <f>ROUND(ROUND(H64,2)*ROUND(G64,5),2)</f>
      </c>
      <c r="O64">
        <f>(I64*21)/100</f>
      </c>
      <c t="s">
        <v>27</v>
      </c>
    </row>
    <row r="65" spans="1:5" ht="12.75">
      <c r="A65" s="37" t="s">
        <v>55</v>
      </c>
      <c r="E65" s="38" t="s">
        <v>58</v>
      </c>
    </row>
    <row r="66" spans="1:5" ht="12.75">
      <c r="A66" s="39" t="s">
        <v>57</v>
      </c>
      <c r="E66" s="40" t="s">
        <v>3712</v>
      </c>
    </row>
    <row r="67" spans="1:5" ht="12.75">
      <c r="A67" t="s">
        <v>59</v>
      </c>
      <c r="E67"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6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0+O9+O58+O87+O120+O153+O158+O167+O220+O245+O290+O339+O368+O405+O446+O451+O476+O489+O522+O543+O592+O621+O666</f>
      </c>
      <c t="s">
        <v>26</v>
      </c>
    </row>
    <row r="3" spans="1:16" ht="15" customHeight="1">
      <c r="A3" t="s">
        <v>11</v>
      </c>
      <c s="12" t="s">
        <v>13</v>
      </c>
      <c s="13" t="s">
        <v>14</v>
      </c>
      <c s="1"/>
      <c s="14" t="s">
        <v>15</v>
      </c>
      <c s="1"/>
      <c s="9"/>
      <c s="8" t="s">
        <v>3713</v>
      </c>
      <c s="41">
        <f>0+I9+I58+I87+I120+I153+I158+I167+I220+I245+I290+I339+I368+I405+I446+I451+I476+I489+I522+I543+I592+I621+I666</f>
      </c>
      <c r="O3" t="s">
        <v>22</v>
      </c>
      <c t="s">
        <v>27</v>
      </c>
    </row>
    <row r="4" spans="1:16" ht="15" customHeight="1">
      <c r="A4" t="s">
        <v>16</v>
      </c>
      <c s="12" t="s">
        <v>17</v>
      </c>
      <c s="13" t="s">
        <v>3464</v>
      </c>
      <c s="1"/>
      <c s="14" t="s">
        <v>3465</v>
      </c>
      <c s="1"/>
      <c s="1"/>
      <c s="11"/>
      <c s="11"/>
      <c r="O4" t="s">
        <v>23</v>
      </c>
      <c t="s">
        <v>27</v>
      </c>
    </row>
    <row r="5" spans="1:16" ht="12.75" customHeight="1">
      <c r="A5" t="s">
        <v>20</v>
      </c>
      <c s="16" t="s">
        <v>21</v>
      </c>
      <c s="17" t="s">
        <v>3713</v>
      </c>
      <c s="6"/>
      <c s="18" t="s">
        <v>3714</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3716</v>
      </c>
      <c s="27"/>
      <c s="29" t="s">
        <v>3716</v>
      </c>
      <c s="27"/>
      <c s="27"/>
      <c s="27"/>
      <c s="30">
        <f>0+Q9</f>
      </c>
      <c r="O9">
        <f>0+R9</f>
      </c>
      <c r="Q9">
        <f>0+I10+I14+I18+I22+I26+I30+I34+I38+I42+I46+I50+I54</f>
      </c>
      <c>
        <f>0+O10+O14+O18+O22+O26+O30+O34+O38+O42+O46+O50+O54</f>
      </c>
    </row>
    <row r="10" spans="1:16" ht="12.75">
      <c r="A10" s="26" t="s">
        <v>50</v>
      </c>
      <c s="31" t="s">
        <v>1152</v>
      </c>
      <c s="31" t="s">
        <v>3717</v>
      </c>
      <c s="26" t="s">
        <v>52</v>
      </c>
      <c s="32" t="s">
        <v>3718</v>
      </c>
      <c s="33" t="s">
        <v>54</v>
      </c>
      <c s="34">
        <v>96.89</v>
      </c>
      <c s="35">
        <v>0</v>
      </c>
      <c s="36">
        <f>ROUND(ROUND(H10,2)*ROUND(G10,5),2)</f>
      </c>
      <c r="O10">
        <f>(I10*21)/100</f>
      </c>
      <c t="s">
        <v>27</v>
      </c>
    </row>
    <row r="11" spans="1:5" ht="12.75">
      <c r="A11" s="37" t="s">
        <v>55</v>
      </c>
      <c r="E11" s="38" t="s">
        <v>58</v>
      </c>
    </row>
    <row r="12" spans="1:5" ht="12.75">
      <c r="A12" s="39" t="s">
        <v>57</v>
      </c>
      <c r="E12" s="40" t="s">
        <v>3719</v>
      </c>
    </row>
    <row r="13" spans="1:5" ht="12.75">
      <c r="A13" t="s">
        <v>59</v>
      </c>
      <c r="E13" s="38" t="s">
        <v>58</v>
      </c>
    </row>
    <row r="14" spans="1:16" ht="12.75">
      <c r="A14" s="26" t="s">
        <v>50</v>
      </c>
      <c s="31" t="s">
        <v>1158</v>
      </c>
      <c s="31" t="s">
        <v>3720</v>
      </c>
      <c s="26" t="s">
        <v>52</v>
      </c>
      <c s="32" t="s">
        <v>3721</v>
      </c>
      <c s="33" t="s">
        <v>2722</v>
      </c>
      <c s="34">
        <v>0.50228</v>
      </c>
      <c s="35">
        <v>0</v>
      </c>
      <c s="36">
        <f>ROUND(ROUND(H14,2)*ROUND(G14,5),2)</f>
      </c>
      <c r="O14">
        <f>(I14*21)/100</f>
      </c>
      <c t="s">
        <v>27</v>
      </c>
    </row>
    <row r="15" spans="1:5" ht="12.75">
      <c r="A15" s="37" t="s">
        <v>55</v>
      </c>
      <c r="E15" s="38" t="s">
        <v>58</v>
      </c>
    </row>
    <row r="16" spans="1:5" ht="25.5">
      <c r="A16" s="39" t="s">
        <v>57</v>
      </c>
      <c r="E16" s="40" t="s">
        <v>3722</v>
      </c>
    </row>
    <row r="17" spans="1:5" ht="12.75">
      <c r="A17" t="s">
        <v>59</v>
      </c>
      <c r="E17" s="38" t="s">
        <v>3723</v>
      </c>
    </row>
    <row r="18" spans="1:16" ht="12.75">
      <c r="A18" s="26" t="s">
        <v>50</v>
      </c>
      <c s="31" t="s">
        <v>1146</v>
      </c>
      <c s="31" t="s">
        <v>3724</v>
      </c>
      <c s="26" t="s">
        <v>52</v>
      </c>
      <c s="32" t="s">
        <v>3725</v>
      </c>
      <c s="33" t="s">
        <v>54</v>
      </c>
      <c s="34">
        <v>106.579</v>
      </c>
      <c s="35">
        <v>0</v>
      </c>
      <c s="36">
        <f>ROUND(ROUND(H18,2)*ROUND(G18,5),2)</f>
      </c>
      <c r="O18">
        <f>(I18*21)/100</f>
      </c>
      <c t="s">
        <v>27</v>
      </c>
    </row>
    <row r="19" spans="1:5" ht="12.75">
      <c r="A19" s="37" t="s">
        <v>55</v>
      </c>
      <c r="E19" s="38" t="s">
        <v>58</v>
      </c>
    </row>
    <row r="20" spans="1:5" ht="25.5">
      <c r="A20" s="39" t="s">
        <v>57</v>
      </c>
      <c r="E20" s="40" t="s">
        <v>3726</v>
      </c>
    </row>
    <row r="21" spans="1:5" ht="25.5">
      <c r="A21" t="s">
        <v>59</v>
      </c>
      <c r="E21" s="38" t="s">
        <v>3727</v>
      </c>
    </row>
    <row r="22" spans="1:16" ht="12.75">
      <c r="A22" s="26" t="s">
        <v>50</v>
      </c>
      <c s="31" t="s">
        <v>1137</v>
      </c>
      <c s="31" t="s">
        <v>3728</v>
      </c>
      <c s="26" t="s">
        <v>52</v>
      </c>
      <c s="32" t="s">
        <v>3729</v>
      </c>
      <c s="33" t="s">
        <v>2722</v>
      </c>
      <c s="34">
        <v>9.22393</v>
      </c>
      <c s="35">
        <v>0</v>
      </c>
      <c s="36">
        <f>ROUND(ROUND(H22,2)*ROUND(G22,5),2)</f>
      </c>
      <c r="O22">
        <f>(I22*21)/100</f>
      </c>
      <c t="s">
        <v>27</v>
      </c>
    </row>
    <row r="23" spans="1:5" ht="12.75">
      <c r="A23" s="37" t="s">
        <v>55</v>
      </c>
      <c r="E23" s="38" t="s">
        <v>3730</v>
      </c>
    </row>
    <row r="24" spans="1:5" ht="25.5">
      <c r="A24" s="39" t="s">
        <v>57</v>
      </c>
      <c r="E24" s="40" t="s">
        <v>3731</v>
      </c>
    </row>
    <row r="25" spans="1:5" ht="12.75">
      <c r="A25" t="s">
        <v>59</v>
      </c>
      <c r="E25" s="38" t="s">
        <v>58</v>
      </c>
    </row>
    <row r="26" spans="1:16" ht="12.75">
      <c r="A26" s="26" t="s">
        <v>50</v>
      </c>
      <c s="31" t="s">
        <v>1140</v>
      </c>
      <c s="31" t="s">
        <v>3732</v>
      </c>
      <c s="26" t="s">
        <v>52</v>
      </c>
      <c s="32" t="s">
        <v>3733</v>
      </c>
      <c s="33" t="s">
        <v>2722</v>
      </c>
      <c s="34">
        <v>10.14632</v>
      </c>
      <c s="35">
        <v>0</v>
      </c>
      <c s="36">
        <f>ROUND(ROUND(H26,2)*ROUND(G26,5),2)</f>
      </c>
      <c r="O26">
        <f>(I26*21)/100</f>
      </c>
      <c t="s">
        <v>27</v>
      </c>
    </row>
    <row r="27" spans="1:5" ht="12.75">
      <c r="A27" s="37" t="s">
        <v>55</v>
      </c>
      <c r="E27" s="38" t="s">
        <v>58</v>
      </c>
    </row>
    <row r="28" spans="1:5" ht="25.5">
      <c r="A28" s="39" t="s">
        <v>57</v>
      </c>
      <c r="E28" s="40" t="s">
        <v>3734</v>
      </c>
    </row>
    <row r="29" spans="1:5" ht="12.75">
      <c r="A29" t="s">
        <v>59</v>
      </c>
      <c r="E29" s="38" t="s">
        <v>58</v>
      </c>
    </row>
    <row r="30" spans="1:16" ht="12.75">
      <c r="A30" s="26" t="s">
        <v>50</v>
      </c>
      <c s="31" t="s">
        <v>1143</v>
      </c>
      <c s="31" t="s">
        <v>3735</v>
      </c>
      <c s="26" t="s">
        <v>52</v>
      </c>
      <c s="32" t="s">
        <v>3736</v>
      </c>
      <c s="33" t="s">
        <v>54</v>
      </c>
      <c s="34">
        <v>96.89</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1155</v>
      </c>
      <c s="31" t="s">
        <v>3737</v>
      </c>
      <c s="26" t="s">
        <v>52</v>
      </c>
      <c s="32" t="s">
        <v>3738</v>
      </c>
      <c s="33" t="s">
        <v>54</v>
      </c>
      <c s="34">
        <v>96.89</v>
      </c>
      <c s="35">
        <v>0</v>
      </c>
      <c s="36">
        <f>ROUND(ROUND(H34,2)*ROUND(G34,5),2)</f>
      </c>
      <c r="O34">
        <f>(I34*21)/100</f>
      </c>
      <c t="s">
        <v>27</v>
      </c>
    </row>
    <row r="35" spans="1:5" ht="12.75">
      <c r="A35" s="37" t="s">
        <v>55</v>
      </c>
      <c r="E35" s="38" t="s">
        <v>58</v>
      </c>
    </row>
    <row r="36" spans="1:5" ht="12.75">
      <c r="A36" s="39" t="s">
        <v>57</v>
      </c>
      <c r="E36" s="40" t="s">
        <v>3719</v>
      </c>
    </row>
    <row r="37" spans="1:5" ht="25.5">
      <c r="A37" t="s">
        <v>59</v>
      </c>
      <c r="E37" s="38" t="s">
        <v>3739</v>
      </c>
    </row>
    <row r="38" spans="1:16" ht="12.75">
      <c r="A38" s="26" t="s">
        <v>50</v>
      </c>
      <c s="31" t="s">
        <v>1169</v>
      </c>
      <c s="31" t="s">
        <v>3740</v>
      </c>
      <c s="26" t="s">
        <v>52</v>
      </c>
      <c s="32" t="s">
        <v>3741</v>
      </c>
      <c s="33" t="s">
        <v>76</v>
      </c>
      <c s="34">
        <v>52.64</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1161</v>
      </c>
      <c s="31" t="s">
        <v>3742</v>
      </c>
      <c s="26" t="s">
        <v>52</v>
      </c>
      <c s="32" t="s">
        <v>3743</v>
      </c>
      <c s="33" t="s">
        <v>54</v>
      </c>
      <c s="34">
        <v>96.89</v>
      </c>
      <c s="35">
        <v>0</v>
      </c>
      <c s="36">
        <f>ROUND(ROUND(H42,2)*ROUND(G42,5),2)</f>
      </c>
      <c r="O42">
        <f>(I42*21)/100</f>
      </c>
      <c t="s">
        <v>27</v>
      </c>
    </row>
    <row r="43" spans="1:5" ht="12.75">
      <c r="A43" s="37" t="s">
        <v>55</v>
      </c>
      <c r="E43" s="38" t="s">
        <v>58</v>
      </c>
    </row>
    <row r="44" spans="1:5" ht="12.75">
      <c r="A44" s="39" t="s">
        <v>57</v>
      </c>
      <c r="E44" s="40" t="s">
        <v>3719</v>
      </c>
    </row>
    <row r="45" spans="1:5" ht="12.75">
      <c r="A45" t="s">
        <v>59</v>
      </c>
      <c r="E45" s="38" t="s">
        <v>3744</v>
      </c>
    </row>
    <row r="46" spans="1:16" ht="12.75">
      <c r="A46" s="26" t="s">
        <v>50</v>
      </c>
      <c s="31" t="s">
        <v>1164</v>
      </c>
      <c s="31" t="s">
        <v>3745</v>
      </c>
      <c s="26" t="s">
        <v>52</v>
      </c>
      <c s="32" t="s">
        <v>3746</v>
      </c>
      <c s="33" t="s">
        <v>54</v>
      </c>
      <c s="34">
        <v>96.89</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1149</v>
      </c>
      <c s="31" t="s">
        <v>3747</v>
      </c>
      <c s="26" t="s">
        <v>52</v>
      </c>
      <c s="32" t="s">
        <v>3748</v>
      </c>
      <c s="33" t="s">
        <v>54</v>
      </c>
      <c s="34">
        <v>96.89</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1167</v>
      </c>
      <c s="31" t="s">
        <v>3749</v>
      </c>
      <c s="26" t="s">
        <v>52</v>
      </c>
      <c s="32" t="s">
        <v>3750</v>
      </c>
      <c s="33" t="s">
        <v>54</v>
      </c>
      <c s="34">
        <v>96.89</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3751</v>
      </c>
    </row>
    <row r="58" spans="1:18" ht="12.75" customHeight="1">
      <c r="A58" s="6" t="s">
        <v>47</v>
      </c>
      <c s="6"/>
      <c s="43" t="s">
        <v>3752</v>
      </c>
      <c s="6"/>
      <c s="29" t="s">
        <v>3752</v>
      </c>
      <c s="6"/>
      <c s="6"/>
      <c s="6"/>
      <c s="44">
        <f>0+Q58</f>
      </c>
      <c r="O58">
        <f>0+R58</f>
      </c>
      <c r="Q58">
        <f>0+I59+I63+I67+I71+I75+I79+I83</f>
      </c>
      <c>
        <f>0+O59+O63+O67+O71+O75+O79+O83</f>
      </c>
    </row>
    <row r="59" spans="1:16" ht="12.75">
      <c r="A59" s="26" t="s">
        <v>50</v>
      </c>
      <c s="31" t="s">
        <v>1177</v>
      </c>
      <c s="31" t="s">
        <v>3717</v>
      </c>
      <c s="26" t="s">
        <v>52</v>
      </c>
      <c s="32" t="s">
        <v>3718</v>
      </c>
      <c s="33" t="s">
        <v>54</v>
      </c>
      <c s="34">
        <v>32.34</v>
      </c>
      <c s="35">
        <v>0</v>
      </c>
      <c s="36">
        <f>ROUND(ROUND(H59,2)*ROUND(G59,5),2)</f>
      </c>
      <c r="O59">
        <f>(I59*21)/100</f>
      </c>
      <c t="s">
        <v>27</v>
      </c>
    </row>
    <row r="60" spans="1:5" ht="12.75">
      <c r="A60" s="37" t="s">
        <v>55</v>
      </c>
      <c r="E60" s="38" t="s">
        <v>58</v>
      </c>
    </row>
    <row r="61" spans="1:5" ht="12.75">
      <c r="A61" s="39" t="s">
        <v>57</v>
      </c>
      <c r="E61" s="40" t="s">
        <v>3753</v>
      </c>
    </row>
    <row r="62" spans="1:5" ht="12.75">
      <c r="A62" t="s">
        <v>59</v>
      </c>
      <c r="E62" s="38" t="s">
        <v>58</v>
      </c>
    </row>
    <row r="63" spans="1:16" ht="12.75">
      <c r="A63" s="26" t="s">
        <v>50</v>
      </c>
      <c s="31" t="s">
        <v>1181</v>
      </c>
      <c s="31" t="s">
        <v>3754</v>
      </c>
      <c s="26" t="s">
        <v>52</v>
      </c>
      <c s="32" t="s">
        <v>3755</v>
      </c>
      <c s="33" t="s">
        <v>2722</v>
      </c>
      <c s="34">
        <v>2.5872</v>
      </c>
      <c s="35">
        <v>0</v>
      </c>
      <c s="36">
        <f>ROUND(ROUND(H63,2)*ROUND(G63,5),2)</f>
      </c>
      <c r="O63">
        <f>(I63*21)/100</f>
      </c>
      <c t="s">
        <v>27</v>
      </c>
    </row>
    <row r="64" spans="1:5" ht="12.75">
      <c r="A64" s="37" t="s">
        <v>55</v>
      </c>
      <c r="E64" s="38" t="s">
        <v>58</v>
      </c>
    </row>
    <row r="65" spans="1:5" ht="12.75">
      <c r="A65" s="39" t="s">
        <v>57</v>
      </c>
      <c r="E65" s="40" t="s">
        <v>3756</v>
      </c>
    </row>
    <row r="66" spans="1:5" ht="89.25">
      <c r="A66" t="s">
        <v>59</v>
      </c>
      <c r="E66" s="38" t="s">
        <v>3757</v>
      </c>
    </row>
    <row r="67" spans="1:16" ht="12.75">
      <c r="A67" s="26" t="s">
        <v>50</v>
      </c>
      <c s="31" t="s">
        <v>1183</v>
      </c>
      <c s="31" t="s">
        <v>3758</v>
      </c>
      <c s="26" t="s">
        <v>52</v>
      </c>
      <c s="32" t="s">
        <v>3759</v>
      </c>
      <c s="33" t="s">
        <v>76</v>
      </c>
      <c s="34">
        <v>11</v>
      </c>
      <c s="35">
        <v>0</v>
      </c>
      <c s="36">
        <f>ROUND(ROUND(H67,2)*ROUND(G67,5),2)</f>
      </c>
      <c r="O67">
        <f>(I67*21)/100</f>
      </c>
      <c t="s">
        <v>27</v>
      </c>
    </row>
    <row r="68" spans="1:5" ht="12.75">
      <c r="A68" s="37" t="s">
        <v>55</v>
      </c>
      <c r="E68" s="38" t="s">
        <v>58</v>
      </c>
    </row>
    <row r="69" spans="1:5" ht="12.75">
      <c r="A69" s="39" t="s">
        <v>57</v>
      </c>
      <c r="E69" s="40" t="s">
        <v>58</v>
      </c>
    </row>
    <row r="70" spans="1:5" ht="12.75">
      <c r="A70" t="s">
        <v>59</v>
      </c>
      <c r="E70" s="38" t="s">
        <v>58</v>
      </c>
    </row>
    <row r="71" spans="1:16" ht="12.75">
      <c r="A71" s="26" t="s">
        <v>50</v>
      </c>
      <c s="31" t="s">
        <v>1173</v>
      </c>
      <c s="31" t="s">
        <v>3728</v>
      </c>
      <c s="26" t="s">
        <v>52</v>
      </c>
      <c s="32" t="s">
        <v>3729</v>
      </c>
      <c s="33" t="s">
        <v>2722</v>
      </c>
      <c s="34">
        <v>6.468</v>
      </c>
      <c s="35">
        <v>0</v>
      </c>
      <c s="36">
        <f>ROUND(ROUND(H71,2)*ROUND(G71,5),2)</f>
      </c>
      <c r="O71">
        <f>(I71*21)/100</f>
      </c>
      <c t="s">
        <v>27</v>
      </c>
    </row>
    <row r="72" spans="1:5" ht="12.75">
      <c r="A72" s="37" t="s">
        <v>55</v>
      </c>
      <c r="E72" s="38" t="s">
        <v>3730</v>
      </c>
    </row>
    <row r="73" spans="1:5" ht="12.75">
      <c r="A73" s="39" t="s">
        <v>57</v>
      </c>
      <c r="E73" s="40" t="s">
        <v>3760</v>
      </c>
    </row>
    <row r="74" spans="1:5" ht="12.75">
      <c r="A74" t="s">
        <v>59</v>
      </c>
      <c r="E74" s="38" t="s">
        <v>58</v>
      </c>
    </row>
    <row r="75" spans="1:16" ht="12.75">
      <c r="A75" s="26" t="s">
        <v>50</v>
      </c>
      <c s="31" t="s">
        <v>1179</v>
      </c>
      <c s="31" t="s">
        <v>3761</v>
      </c>
      <c s="26" t="s">
        <v>52</v>
      </c>
      <c s="32" t="s">
        <v>3762</v>
      </c>
      <c s="33" t="s">
        <v>54</v>
      </c>
      <c s="34">
        <v>32.34</v>
      </c>
      <c s="35">
        <v>0</v>
      </c>
      <c s="36">
        <f>ROUND(ROUND(H75,2)*ROUND(G75,5),2)</f>
      </c>
      <c r="O75">
        <f>(I75*21)/100</f>
      </c>
      <c t="s">
        <v>27</v>
      </c>
    </row>
    <row r="76" spans="1:5" ht="12.75">
      <c r="A76" s="37" t="s">
        <v>55</v>
      </c>
      <c r="E76" s="38" t="s">
        <v>58</v>
      </c>
    </row>
    <row r="77" spans="1:5" ht="12.75">
      <c r="A77" s="39" t="s">
        <v>57</v>
      </c>
      <c r="E77" s="40" t="s">
        <v>58</v>
      </c>
    </row>
    <row r="78" spans="1:5" ht="51">
      <c r="A78" t="s">
        <v>59</v>
      </c>
      <c r="E78" s="38" t="s">
        <v>3763</v>
      </c>
    </row>
    <row r="79" spans="1:16" ht="12.75">
      <c r="A79" s="26" t="s">
        <v>50</v>
      </c>
      <c s="31" t="s">
        <v>1175</v>
      </c>
      <c s="31" t="s">
        <v>3732</v>
      </c>
      <c s="26" t="s">
        <v>52</v>
      </c>
      <c s="32" t="s">
        <v>3733</v>
      </c>
      <c s="33" t="s">
        <v>2722</v>
      </c>
      <c s="34">
        <v>7.1148</v>
      </c>
      <c s="35">
        <v>0</v>
      </c>
      <c s="36">
        <f>ROUND(ROUND(H79,2)*ROUND(G79,5),2)</f>
      </c>
      <c r="O79">
        <f>(I79*21)/100</f>
      </c>
      <c t="s">
        <v>27</v>
      </c>
    </row>
    <row r="80" spans="1:5" ht="12.75">
      <c r="A80" s="37" t="s">
        <v>55</v>
      </c>
      <c r="E80" s="38" t="s">
        <v>58</v>
      </c>
    </row>
    <row r="81" spans="1:5" ht="25.5">
      <c r="A81" s="39" t="s">
        <v>57</v>
      </c>
      <c r="E81" s="40" t="s">
        <v>3764</v>
      </c>
    </row>
    <row r="82" spans="1:5" ht="12.75">
      <c r="A82" t="s">
        <v>59</v>
      </c>
      <c r="E82" s="38" t="s">
        <v>58</v>
      </c>
    </row>
    <row r="83" spans="1:16" ht="12.75">
      <c r="A83" s="26" t="s">
        <v>50</v>
      </c>
      <c s="31" t="s">
        <v>1171</v>
      </c>
      <c s="31" t="s">
        <v>3765</v>
      </c>
      <c s="26" t="s">
        <v>52</v>
      </c>
      <c s="32" t="s">
        <v>3766</v>
      </c>
      <c s="33" t="s">
        <v>54</v>
      </c>
      <c s="34">
        <v>32.34</v>
      </c>
      <c s="35">
        <v>0</v>
      </c>
      <c s="36">
        <f>ROUND(ROUND(H83,2)*ROUND(G83,5),2)</f>
      </c>
      <c r="O83">
        <f>(I83*21)/100</f>
      </c>
      <c t="s">
        <v>27</v>
      </c>
    </row>
    <row r="84" spans="1:5" ht="12.75">
      <c r="A84" s="37" t="s">
        <v>55</v>
      </c>
      <c r="E84" s="38" t="s">
        <v>3767</v>
      </c>
    </row>
    <row r="85" spans="1:5" ht="25.5">
      <c r="A85" s="39" t="s">
        <v>57</v>
      </c>
      <c r="E85" s="40" t="s">
        <v>3768</v>
      </c>
    </row>
    <row r="86" spans="1:5" ht="12.75">
      <c r="A86" t="s">
        <v>59</v>
      </c>
      <c r="E86" s="38" t="s">
        <v>3769</v>
      </c>
    </row>
    <row r="87" spans="1:18" ht="12.75" customHeight="1">
      <c r="A87" s="6" t="s">
        <v>47</v>
      </c>
      <c s="6"/>
      <c s="43" t="s">
        <v>3770</v>
      </c>
      <c s="6"/>
      <c s="29" t="s">
        <v>3770</v>
      </c>
      <c s="6"/>
      <c s="6"/>
      <c s="6"/>
      <c s="44">
        <f>0+Q87</f>
      </c>
      <c r="O87">
        <f>0+R87</f>
      </c>
      <c r="Q87">
        <f>0+I88+I92+I96+I100+I104+I108+I112+I116</f>
      </c>
      <c>
        <f>0+O88+O92+O96+O100+O104+O108+O112+O116</f>
      </c>
    </row>
    <row r="88" spans="1:16" ht="12.75">
      <c r="A88" s="26" t="s">
        <v>50</v>
      </c>
      <c s="31" t="s">
        <v>1206</v>
      </c>
      <c s="31" t="s">
        <v>3717</v>
      </c>
      <c s="26" t="s">
        <v>52</v>
      </c>
      <c s="32" t="s">
        <v>3718</v>
      </c>
      <c s="33" t="s">
        <v>54</v>
      </c>
      <c s="34">
        <v>84.81</v>
      </c>
      <c s="35">
        <v>0</v>
      </c>
      <c s="36">
        <f>ROUND(ROUND(H88,2)*ROUND(G88,5),2)</f>
      </c>
      <c r="O88">
        <f>(I88*21)/100</f>
      </c>
      <c t="s">
        <v>27</v>
      </c>
    </row>
    <row r="89" spans="1:5" ht="12.75">
      <c r="A89" s="37" t="s">
        <v>55</v>
      </c>
      <c r="E89" s="38" t="s">
        <v>58</v>
      </c>
    </row>
    <row r="90" spans="1:5" ht="12.75">
      <c r="A90" s="39" t="s">
        <v>57</v>
      </c>
      <c r="E90" s="40" t="s">
        <v>58</v>
      </c>
    </row>
    <row r="91" spans="1:5" ht="12.75">
      <c r="A91" t="s">
        <v>59</v>
      </c>
      <c r="E91" s="38" t="s">
        <v>58</v>
      </c>
    </row>
    <row r="92" spans="1:16" ht="12.75">
      <c r="A92" s="26" t="s">
        <v>50</v>
      </c>
      <c s="31" t="s">
        <v>1192</v>
      </c>
      <c s="31" t="s">
        <v>3720</v>
      </c>
      <c s="26" t="s">
        <v>52</v>
      </c>
      <c s="32" t="s">
        <v>3721</v>
      </c>
      <c s="33" t="s">
        <v>2722</v>
      </c>
      <c s="34">
        <v>0.43966</v>
      </c>
      <c s="35">
        <v>0</v>
      </c>
      <c s="36">
        <f>ROUND(ROUND(H92,2)*ROUND(G92,5),2)</f>
      </c>
      <c r="O92">
        <f>(I92*21)/100</f>
      </c>
      <c t="s">
        <v>27</v>
      </c>
    </row>
    <row r="93" spans="1:5" ht="12.75">
      <c r="A93" s="37" t="s">
        <v>55</v>
      </c>
      <c r="E93" s="38" t="s">
        <v>58</v>
      </c>
    </row>
    <row r="94" spans="1:5" ht="25.5">
      <c r="A94" s="39" t="s">
        <v>57</v>
      </c>
      <c r="E94" s="40" t="s">
        <v>3771</v>
      </c>
    </row>
    <row r="95" spans="1:5" ht="12.75">
      <c r="A95" t="s">
        <v>59</v>
      </c>
      <c r="E95" s="38" t="s">
        <v>3723</v>
      </c>
    </row>
    <row r="96" spans="1:16" ht="12.75">
      <c r="A96" s="26" t="s">
        <v>50</v>
      </c>
      <c s="31" t="s">
        <v>1198</v>
      </c>
      <c s="31" t="s">
        <v>3724</v>
      </c>
      <c s="26" t="s">
        <v>52</v>
      </c>
      <c s="32" t="s">
        <v>3725</v>
      </c>
      <c s="33" t="s">
        <v>54</v>
      </c>
      <c s="34">
        <v>93.291</v>
      </c>
      <c s="35">
        <v>0</v>
      </c>
      <c s="36">
        <f>ROUND(ROUND(H96,2)*ROUND(G96,5),2)</f>
      </c>
      <c r="O96">
        <f>(I96*21)/100</f>
      </c>
      <c t="s">
        <v>27</v>
      </c>
    </row>
    <row r="97" spans="1:5" ht="12.75">
      <c r="A97" s="37" t="s">
        <v>55</v>
      </c>
      <c r="E97" s="38" t="s">
        <v>58</v>
      </c>
    </row>
    <row r="98" spans="1:5" ht="25.5">
      <c r="A98" s="39" t="s">
        <v>57</v>
      </c>
      <c r="E98" s="40" t="s">
        <v>3772</v>
      </c>
    </row>
    <row r="99" spans="1:5" ht="25.5">
      <c r="A99" t="s">
        <v>59</v>
      </c>
      <c r="E99" s="38" t="s">
        <v>3727</v>
      </c>
    </row>
    <row r="100" spans="1:16" ht="12.75">
      <c r="A100" s="26" t="s">
        <v>50</v>
      </c>
      <c s="31" t="s">
        <v>1201</v>
      </c>
      <c s="31" t="s">
        <v>3728</v>
      </c>
      <c s="26" t="s">
        <v>52</v>
      </c>
      <c s="32" t="s">
        <v>3729</v>
      </c>
      <c s="33" t="s">
        <v>2722</v>
      </c>
      <c s="34">
        <v>8.88809</v>
      </c>
      <c s="35">
        <v>0</v>
      </c>
      <c s="36">
        <f>ROUND(ROUND(H100,2)*ROUND(G100,5),2)</f>
      </c>
      <c r="O100">
        <f>(I100*21)/100</f>
      </c>
      <c t="s">
        <v>27</v>
      </c>
    </row>
    <row r="101" spans="1:5" ht="12.75">
      <c r="A101" s="37" t="s">
        <v>55</v>
      </c>
      <c r="E101" s="38" t="s">
        <v>3730</v>
      </c>
    </row>
    <row r="102" spans="1:5" ht="25.5">
      <c r="A102" s="39" t="s">
        <v>57</v>
      </c>
      <c r="E102" s="40" t="s">
        <v>3773</v>
      </c>
    </row>
    <row r="103" spans="1:5" ht="12.75">
      <c r="A103" t="s">
        <v>59</v>
      </c>
      <c r="E103" s="38" t="s">
        <v>58</v>
      </c>
    </row>
    <row r="104" spans="1:16" ht="12.75">
      <c r="A104" s="26" t="s">
        <v>50</v>
      </c>
      <c s="31" t="s">
        <v>1204</v>
      </c>
      <c s="31" t="s">
        <v>3732</v>
      </c>
      <c s="26" t="s">
        <v>52</v>
      </c>
      <c s="32" t="s">
        <v>3733</v>
      </c>
      <c s="33" t="s">
        <v>2722</v>
      </c>
      <c s="34">
        <v>9.7769</v>
      </c>
      <c s="35">
        <v>0</v>
      </c>
      <c s="36">
        <f>ROUND(ROUND(H104,2)*ROUND(G104,5),2)</f>
      </c>
      <c r="O104">
        <f>(I104*21)/100</f>
      </c>
      <c t="s">
        <v>27</v>
      </c>
    </row>
    <row r="105" spans="1:5" ht="12.75">
      <c r="A105" s="37" t="s">
        <v>55</v>
      </c>
      <c r="E105" s="38" t="s">
        <v>58</v>
      </c>
    </row>
    <row r="106" spans="1:5" ht="25.5">
      <c r="A106" s="39" t="s">
        <v>57</v>
      </c>
      <c r="E106" s="40" t="s">
        <v>3774</v>
      </c>
    </row>
    <row r="107" spans="1:5" ht="12.75">
      <c r="A107" t="s">
        <v>59</v>
      </c>
      <c r="E107" s="38" t="s">
        <v>58</v>
      </c>
    </row>
    <row r="108" spans="1:16" ht="12.75">
      <c r="A108" s="26" t="s">
        <v>50</v>
      </c>
      <c s="31" t="s">
        <v>1195</v>
      </c>
      <c s="31" t="s">
        <v>3735</v>
      </c>
      <c s="26" t="s">
        <v>52</v>
      </c>
      <c s="32" t="s">
        <v>3736</v>
      </c>
      <c s="33" t="s">
        <v>54</v>
      </c>
      <c s="34">
        <v>84.81</v>
      </c>
      <c s="35">
        <v>0</v>
      </c>
      <c s="36">
        <f>ROUND(ROUND(H108,2)*ROUND(G108,5),2)</f>
      </c>
      <c r="O108">
        <f>(I108*21)/100</f>
      </c>
      <c t="s">
        <v>27</v>
      </c>
    </row>
    <row r="109" spans="1:5" ht="12.75">
      <c r="A109" s="37" t="s">
        <v>55</v>
      </c>
      <c r="E109" s="38" t="s">
        <v>58</v>
      </c>
    </row>
    <row r="110" spans="1:5" ht="12.75">
      <c r="A110" s="39" t="s">
        <v>57</v>
      </c>
      <c r="E110" s="40" t="s">
        <v>58</v>
      </c>
    </row>
    <row r="111" spans="1:5" ht="12.75">
      <c r="A111" t="s">
        <v>59</v>
      </c>
      <c r="E111" s="38" t="s">
        <v>58</v>
      </c>
    </row>
    <row r="112" spans="1:16" ht="12.75">
      <c r="A112" s="26" t="s">
        <v>50</v>
      </c>
      <c s="31" t="s">
        <v>1189</v>
      </c>
      <c s="31" t="s">
        <v>3737</v>
      </c>
      <c s="26" t="s">
        <v>52</v>
      </c>
      <c s="32" t="s">
        <v>3738</v>
      </c>
      <c s="33" t="s">
        <v>54</v>
      </c>
      <c s="34">
        <v>84.81</v>
      </c>
      <c s="35">
        <v>0</v>
      </c>
      <c s="36">
        <f>ROUND(ROUND(H112,2)*ROUND(G112,5),2)</f>
      </c>
      <c r="O112">
        <f>(I112*21)/100</f>
      </c>
      <c t="s">
        <v>27</v>
      </c>
    </row>
    <row r="113" spans="1:5" ht="12.75">
      <c r="A113" s="37" t="s">
        <v>55</v>
      </c>
      <c r="E113" s="38" t="s">
        <v>58</v>
      </c>
    </row>
    <row r="114" spans="1:5" ht="12.75">
      <c r="A114" s="39" t="s">
        <v>57</v>
      </c>
      <c r="E114" s="40" t="s">
        <v>58</v>
      </c>
    </row>
    <row r="115" spans="1:5" ht="25.5">
      <c r="A115" t="s">
        <v>59</v>
      </c>
      <c r="E115" s="38" t="s">
        <v>3739</v>
      </c>
    </row>
    <row r="116" spans="1:16" ht="12.75">
      <c r="A116" s="26" t="s">
        <v>50</v>
      </c>
      <c s="31" t="s">
        <v>1186</v>
      </c>
      <c s="31" t="s">
        <v>3775</v>
      </c>
      <c s="26" t="s">
        <v>52</v>
      </c>
      <c s="32" t="s">
        <v>3776</v>
      </c>
      <c s="33" t="s">
        <v>54</v>
      </c>
      <c s="34">
        <v>84.81</v>
      </c>
      <c s="35">
        <v>0</v>
      </c>
      <c s="36">
        <f>ROUND(ROUND(H116,2)*ROUND(G116,5),2)</f>
      </c>
      <c r="O116">
        <f>(I116*21)/100</f>
      </c>
      <c t="s">
        <v>27</v>
      </c>
    </row>
    <row r="117" spans="1:5" ht="12.75">
      <c r="A117" s="37" t="s">
        <v>55</v>
      </c>
      <c r="E117" s="38" t="s">
        <v>3777</v>
      </c>
    </row>
    <row r="118" spans="1:5" ht="12.75">
      <c r="A118" s="39" t="s">
        <v>57</v>
      </c>
      <c r="E118" s="40" t="s">
        <v>58</v>
      </c>
    </row>
    <row r="119" spans="1:5" ht="12.75">
      <c r="A119" t="s">
        <v>59</v>
      </c>
      <c r="E119" s="38" t="s">
        <v>58</v>
      </c>
    </row>
    <row r="120" spans="1:18" ht="12.75" customHeight="1">
      <c r="A120" s="6" t="s">
        <v>47</v>
      </c>
      <c s="6"/>
      <c s="43" t="s">
        <v>3778</v>
      </c>
      <c s="6"/>
      <c s="29" t="s">
        <v>3778</v>
      </c>
      <c s="6"/>
      <c s="6"/>
      <c s="6"/>
      <c s="44">
        <f>0+Q120</f>
      </c>
      <c r="O120">
        <f>0+R120</f>
      </c>
      <c r="Q120">
        <f>0+I121+I125+I129+I133+I137+I141+I145+I149</f>
      </c>
      <c>
        <f>0+O121+O125+O129+O133+O137+O141+O145+O149</f>
      </c>
    </row>
    <row r="121" spans="1:16" ht="12.75">
      <c r="A121" s="26" t="s">
        <v>50</v>
      </c>
      <c s="31" t="s">
        <v>1222</v>
      </c>
      <c s="31" t="s">
        <v>3779</v>
      </c>
      <c s="26" t="s">
        <v>52</v>
      </c>
      <c s="32" t="s">
        <v>3780</v>
      </c>
      <c s="33" t="s">
        <v>2722</v>
      </c>
      <c s="34">
        <v>18.58603</v>
      </c>
      <c s="35">
        <v>0</v>
      </c>
      <c s="36">
        <f>ROUND(ROUND(H121,2)*ROUND(G121,5),2)</f>
      </c>
      <c r="O121">
        <f>(I121*21)/100</f>
      </c>
      <c t="s">
        <v>27</v>
      </c>
    </row>
    <row r="122" spans="1:5" ht="12.75">
      <c r="A122" s="37" t="s">
        <v>55</v>
      </c>
      <c r="E122" s="38" t="s">
        <v>58</v>
      </c>
    </row>
    <row r="123" spans="1:5" ht="25.5">
      <c r="A123" s="39" t="s">
        <v>57</v>
      </c>
      <c r="E123" s="40" t="s">
        <v>3781</v>
      </c>
    </row>
    <row r="124" spans="1:5" ht="12.75">
      <c r="A124" t="s">
        <v>59</v>
      </c>
      <c r="E124" s="38" t="s">
        <v>3782</v>
      </c>
    </row>
    <row r="125" spans="1:16" ht="12.75">
      <c r="A125" s="26" t="s">
        <v>50</v>
      </c>
      <c s="31" t="s">
        <v>1210</v>
      </c>
      <c s="31" t="s">
        <v>3754</v>
      </c>
      <c s="26" t="s">
        <v>52</v>
      </c>
      <c s="32" t="s">
        <v>3755</v>
      </c>
      <c s="33" t="s">
        <v>2722</v>
      </c>
      <c s="34">
        <v>36.4432</v>
      </c>
      <c s="35">
        <v>0</v>
      </c>
      <c s="36">
        <f>ROUND(ROUND(H125,2)*ROUND(G125,5),2)</f>
      </c>
      <c r="O125">
        <f>(I125*21)/100</f>
      </c>
      <c t="s">
        <v>27</v>
      </c>
    </row>
    <row r="126" spans="1:5" ht="12.75">
      <c r="A126" s="37" t="s">
        <v>55</v>
      </c>
      <c r="E126" s="38" t="s">
        <v>58</v>
      </c>
    </row>
    <row r="127" spans="1:5" ht="25.5">
      <c r="A127" s="39" t="s">
        <v>57</v>
      </c>
      <c r="E127" s="40" t="s">
        <v>3783</v>
      </c>
    </row>
    <row r="128" spans="1:5" ht="89.25">
      <c r="A128" t="s">
        <v>59</v>
      </c>
      <c r="E128" s="38" t="s">
        <v>3757</v>
      </c>
    </row>
    <row r="129" spans="1:16" ht="12.75">
      <c r="A129" s="26" t="s">
        <v>50</v>
      </c>
      <c s="31" t="s">
        <v>1212</v>
      </c>
      <c s="31" t="s">
        <v>3784</v>
      </c>
      <c s="26" t="s">
        <v>52</v>
      </c>
      <c s="32" t="s">
        <v>3785</v>
      </c>
      <c s="33" t="s">
        <v>2722</v>
      </c>
      <c s="34">
        <v>18.2216</v>
      </c>
      <c s="35">
        <v>0</v>
      </c>
      <c s="36">
        <f>ROUND(ROUND(H129,2)*ROUND(G129,5),2)</f>
      </c>
      <c r="O129">
        <f>(I129*21)/100</f>
      </c>
      <c t="s">
        <v>27</v>
      </c>
    </row>
    <row r="130" spans="1:5" ht="12.75">
      <c r="A130" s="37" t="s">
        <v>55</v>
      </c>
      <c r="E130" s="38" t="s">
        <v>58</v>
      </c>
    </row>
    <row r="131" spans="1:5" ht="12.75">
      <c r="A131" s="39" t="s">
        <v>57</v>
      </c>
      <c r="E131" s="40" t="s">
        <v>3786</v>
      </c>
    </row>
    <row r="132" spans="1:5" ht="51">
      <c r="A132" t="s">
        <v>59</v>
      </c>
      <c r="E132" s="38" t="s">
        <v>3787</v>
      </c>
    </row>
    <row r="133" spans="1:16" ht="12.75">
      <c r="A133" s="26" t="s">
        <v>50</v>
      </c>
      <c s="31" t="s">
        <v>1214</v>
      </c>
      <c s="31" t="s">
        <v>3788</v>
      </c>
      <c s="26" t="s">
        <v>52</v>
      </c>
      <c s="32" t="s">
        <v>3789</v>
      </c>
      <c s="33" t="s">
        <v>157</v>
      </c>
      <c s="34">
        <v>0.77442</v>
      </c>
      <c s="35">
        <v>0</v>
      </c>
      <c s="36">
        <f>ROUND(ROUND(H133,2)*ROUND(G133,5),2)</f>
      </c>
      <c r="O133">
        <f>(I133*21)/100</f>
      </c>
      <c t="s">
        <v>27</v>
      </c>
    </row>
    <row r="134" spans="1:5" ht="12.75">
      <c r="A134" s="37" t="s">
        <v>55</v>
      </c>
      <c r="E134" s="38" t="s">
        <v>58</v>
      </c>
    </row>
    <row r="135" spans="1:5" ht="12.75">
      <c r="A135" s="39" t="s">
        <v>57</v>
      </c>
      <c r="E135" s="40" t="s">
        <v>3790</v>
      </c>
    </row>
    <row r="136" spans="1:5" ht="12.75">
      <c r="A136" t="s">
        <v>59</v>
      </c>
      <c r="E136" s="38" t="s">
        <v>58</v>
      </c>
    </row>
    <row r="137" spans="1:16" ht="12.75">
      <c r="A137" s="26" t="s">
        <v>50</v>
      </c>
      <c s="31" t="s">
        <v>1208</v>
      </c>
      <c s="31" t="s">
        <v>3791</v>
      </c>
      <c s="26" t="s">
        <v>52</v>
      </c>
      <c s="32" t="s">
        <v>3792</v>
      </c>
      <c s="33" t="s">
        <v>2722</v>
      </c>
      <c s="34">
        <v>34.1655</v>
      </c>
      <c s="35">
        <v>0</v>
      </c>
      <c s="36">
        <f>ROUND(ROUND(H137,2)*ROUND(G137,5),2)</f>
      </c>
      <c r="O137">
        <f>(I137*21)/100</f>
      </c>
      <c t="s">
        <v>27</v>
      </c>
    </row>
    <row r="138" spans="1:5" ht="12.75">
      <c r="A138" s="37" t="s">
        <v>55</v>
      </c>
      <c r="E138" s="38" t="s">
        <v>58</v>
      </c>
    </row>
    <row r="139" spans="1:5" ht="12.75">
      <c r="A139" s="39" t="s">
        <v>57</v>
      </c>
      <c r="E139" s="40" t="s">
        <v>3793</v>
      </c>
    </row>
    <row r="140" spans="1:5" ht="25.5">
      <c r="A140" t="s">
        <v>59</v>
      </c>
      <c r="E140" s="38" t="s">
        <v>3794</v>
      </c>
    </row>
    <row r="141" spans="1:16" ht="12.75">
      <c r="A141" s="26" t="s">
        <v>50</v>
      </c>
      <c s="31" t="s">
        <v>1218</v>
      </c>
      <c s="31" t="s">
        <v>3795</v>
      </c>
      <c s="26" t="s">
        <v>52</v>
      </c>
      <c s="32" t="s">
        <v>3147</v>
      </c>
      <c s="33" t="s">
        <v>54</v>
      </c>
      <c s="34">
        <v>227.77</v>
      </c>
      <c s="35">
        <v>0</v>
      </c>
      <c s="36">
        <f>ROUND(ROUND(H141,2)*ROUND(G141,5),2)</f>
      </c>
      <c r="O141">
        <f>(I141*21)/100</f>
      </c>
      <c t="s">
        <v>27</v>
      </c>
    </row>
    <row r="142" spans="1:5" ht="12.75">
      <c r="A142" s="37" t="s">
        <v>55</v>
      </c>
      <c r="E142" s="38" t="s">
        <v>3796</v>
      </c>
    </row>
    <row r="143" spans="1:5" ht="12.75">
      <c r="A143" s="39" t="s">
        <v>57</v>
      </c>
      <c r="E143" s="40" t="s">
        <v>58</v>
      </c>
    </row>
    <row r="144" spans="1:5" ht="38.25">
      <c r="A144" t="s">
        <v>59</v>
      </c>
      <c r="E144" s="38" t="s">
        <v>3150</v>
      </c>
    </row>
    <row r="145" spans="1:16" ht="12.75">
      <c r="A145" s="26" t="s">
        <v>50</v>
      </c>
      <c s="31" t="s">
        <v>1220</v>
      </c>
      <c s="31" t="s">
        <v>3797</v>
      </c>
      <c s="26" t="s">
        <v>52</v>
      </c>
      <c s="32" t="s">
        <v>3798</v>
      </c>
      <c s="33" t="s">
        <v>54</v>
      </c>
      <c s="34">
        <v>227.77</v>
      </c>
      <c s="35">
        <v>0</v>
      </c>
      <c s="36">
        <f>ROUND(ROUND(H145,2)*ROUND(G145,5),2)</f>
      </c>
      <c r="O145">
        <f>(I145*21)/100</f>
      </c>
      <c t="s">
        <v>27</v>
      </c>
    </row>
    <row r="146" spans="1:5" ht="12.75">
      <c r="A146" s="37" t="s">
        <v>55</v>
      </c>
      <c r="E146" s="38" t="s">
        <v>3799</v>
      </c>
    </row>
    <row r="147" spans="1:5" ht="12.75">
      <c r="A147" s="39" t="s">
        <v>57</v>
      </c>
      <c r="E147" s="40" t="s">
        <v>58</v>
      </c>
    </row>
    <row r="148" spans="1:5" ht="12.75">
      <c r="A148" t="s">
        <v>59</v>
      </c>
      <c r="E148" s="38" t="s">
        <v>58</v>
      </c>
    </row>
    <row r="149" spans="1:16" ht="12.75">
      <c r="A149" s="26" t="s">
        <v>50</v>
      </c>
      <c s="31" t="s">
        <v>1216</v>
      </c>
      <c s="31" t="s">
        <v>3800</v>
      </c>
      <c s="26" t="s">
        <v>52</v>
      </c>
      <c s="32" t="s">
        <v>3801</v>
      </c>
      <c s="33" t="s">
        <v>54</v>
      </c>
      <c s="34">
        <v>227.77</v>
      </c>
      <c s="35">
        <v>0</v>
      </c>
      <c s="36">
        <f>ROUND(ROUND(H149,2)*ROUND(G149,5),2)</f>
      </c>
      <c r="O149">
        <f>(I149*21)/100</f>
      </c>
      <c t="s">
        <v>27</v>
      </c>
    </row>
    <row r="150" spans="1:5" ht="12.75">
      <c r="A150" s="37" t="s">
        <v>55</v>
      </c>
      <c r="E150" s="38" t="s">
        <v>3730</v>
      </c>
    </row>
    <row r="151" spans="1:5" ht="12.75">
      <c r="A151" s="39" t="s">
        <v>57</v>
      </c>
      <c r="E151" s="40" t="s">
        <v>3802</v>
      </c>
    </row>
    <row r="152" spans="1:5" ht="38.25">
      <c r="A152" t="s">
        <v>59</v>
      </c>
      <c r="E152" s="38" t="s">
        <v>3803</v>
      </c>
    </row>
    <row r="153" spans="1:18" ht="12.75" customHeight="1">
      <c r="A153" s="6" t="s">
        <v>47</v>
      </c>
      <c s="6"/>
      <c s="43" t="s">
        <v>3804</v>
      </c>
      <c s="6"/>
      <c s="29" t="s">
        <v>3804</v>
      </c>
      <c s="6"/>
      <c s="6"/>
      <c s="6"/>
      <c s="44">
        <f>0+Q153</f>
      </c>
      <c r="O153">
        <f>0+R153</f>
      </c>
      <c r="Q153">
        <f>0+I154</f>
      </c>
      <c>
        <f>0+O154</f>
      </c>
    </row>
    <row r="154" spans="1:16" ht="12.75">
      <c r="A154" s="26" t="s">
        <v>50</v>
      </c>
      <c s="31" t="s">
        <v>1226</v>
      </c>
      <c s="31" t="s">
        <v>3805</v>
      </c>
      <c s="26" t="s">
        <v>52</v>
      </c>
      <c s="32" t="s">
        <v>3806</v>
      </c>
      <c s="33" t="s">
        <v>54</v>
      </c>
      <c s="34">
        <v>60.08</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8" ht="12.75" customHeight="1">
      <c r="A158" s="6" t="s">
        <v>47</v>
      </c>
      <c s="6"/>
      <c s="43" t="s">
        <v>3807</v>
      </c>
      <c s="6"/>
      <c s="29" t="s">
        <v>3807</v>
      </c>
      <c s="6"/>
      <c s="6"/>
      <c s="6"/>
      <c s="44">
        <f>0+Q158</f>
      </c>
      <c r="O158">
        <f>0+R158</f>
      </c>
      <c r="Q158">
        <f>0+I159+I163</f>
      </c>
      <c>
        <f>0+O159+O163</f>
      </c>
    </row>
    <row r="159" spans="1:16" ht="12.75">
      <c r="A159" s="26" t="s">
        <v>50</v>
      </c>
      <c s="31" t="s">
        <v>1231</v>
      </c>
      <c s="31" t="s">
        <v>3808</v>
      </c>
      <c s="26" t="s">
        <v>52</v>
      </c>
      <c s="32" t="s">
        <v>3809</v>
      </c>
      <c s="33" t="s">
        <v>76</v>
      </c>
      <c s="34">
        <v>143.49</v>
      </c>
      <c s="35">
        <v>0</v>
      </c>
      <c s="36">
        <f>ROUND(ROUND(H159,2)*ROUND(G159,5),2)</f>
      </c>
      <c r="O159">
        <f>(I159*21)/100</f>
      </c>
      <c t="s">
        <v>27</v>
      </c>
    </row>
    <row r="160" spans="1:5" ht="12.75">
      <c r="A160" s="37" t="s">
        <v>55</v>
      </c>
      <c r="E160" s="38" t="s">
        <v>58</v>
      </c>
    </row>
    <row r="161" spans="1:5" ht="12.75">
      <c r="A161" s="39" t="s">
        <v>57</v>
      </c>
      <c r="E161" s="40" t="s">
        <v>58</v>
      </c>
    </row>
    <row r="162" spans="1:5" ht="12.75">
      <c r="A162" t="s">
        <v>59</v>
      </c>
      <c r="E162" s="38" t="s">
        <v>58</v>
      </c>
    </row>
    <row r="163" spans="1:16" ht="12.75">
      <c r="A163" s="26" t="s">
        <v>50</v>
      </c>
      <c s="31" t="s">
        <v>1229</v>
      </c>
      <c s="31" t="s">
        <v>3775</v>
      </c>
      <c s="26" t="s">
        <v>52</v>
      </c>
      <c s="32" t="s">
        <v>3776</v>
      </c>
      <c s="33" t="s">
        <v>54</v>
      </c>
      <c s="34">
        <v>167.69</v>
      </c>
      <c s="35">
        <v>0</v>
      </c>
      <c s="36">
        <f>ROUND(ROUND(H163,2)*ROUND(G163,5),2)</f>
      </c>
      <c r="O163">
        <f>(I163*21)/100</f>
      </c>
      <c t="s">
        <v>27</v>
      </c>
    </row>
    <row r="164" spans="1:5" ht="12.75">
      <c r="A164" s="37" t="s">
        <v>55</v>
      </c>
      <c r="E164" s="38" t="s">
        <v>3777</v>
      </c>
    </row>
    <row r="165" spans="1:5" ht="12.75">
      <c r="A165" s="39" t="s">
        <v>57</v>
      </c>
      <c r="E165" s="40" t="s">
        <v>58</v>
      </c>
    </row>
    <row r="166" spans="1:5" ht="12.75">
      <c r="A166" t="s">
        <v>59</v>
      </c>
      <c r="E166" s="38" t="s">
        <v>58</v>
      </c>
    </row>
    <row r="167" spans="1:18" ht="12.75" customHeight="1">
      <c r="A167" s="6" t="s">
        <v>47</v>
      </c>
      <c s="6"/>
      <c s="43" t="s">
        <v>3810</v>
      </c>
      <c s="6"/>
      <c s="29" t="s">
        <v>3810</v>
      </c>
      <c s="6"/>
      <c s="6"/>
      <c s="6"/>
      <c s="44">
        <f>0+Q167</f>
      </c>
      <c r="O167">
        <f>0+R167</f>
      </c>
      <c r="Q167">
        <f>0+I168+I172+I176+I180+I184+I188+I192+I196+I200+I204+I208+I212+I216</f>
      </c>
      <c>
        <f>0+O168+O172+O176+O180+O184+O188+O192+O196+O200+O204+O208+O212+O216</f>
      </c>
    </row>
    <row r="168" spans="1:16" ht="12.75">
      <c r="A168" s="26" t="s">
        <v>50</v>
      </c>
      <c s="31" t="s">
        <v>1258</v>
      </c>
      <c s="31" t="s">
        <v>3779</v>
      </c>
      <c s="26" t="s">
        <v>52</v>
      </c>
      <c s="32" t="s">
        <v>3780</v>
      </c>
      <c s="33" t="s">
        <v>2722</v>
      </c>
      <c s="34">
        <v>1.89771</v>
      </c>
      <c s="35">
        <v>0</v>
      </c>
      <c s="36">
        <f>ROUND(ROUND(H168,2)*ROUND(G168,5),2)</f>
      </c>
      <c r="O168">
        <f>(I168*21)/100</f>
      </c>
      <c t="s">
        <v>27</v>
      </c>
    </row>
    <row r="169" spans="1:5" ht="12.75">
      <c r="A169" s="37" t="s">
        <v>55</v>
      </c>
      <c r="E169" s="38" t="s">
        <v>58</v>
      </c>
    </row>
    <row r="170" spans="1:5" ht="25.5">
      <c r="A170" s="39" t="s">
        <v>57</v>
      </c>
      <c r="E170" s="40" t="s">
        <v>3811</v>
      </c>
    </row>
    <row r="171" spans="1:5" ht="12.75">
      <c r="A171" t="s">
        <v>59</v>
      </c>
      <c r="E171" s="38" t="s">
        <v>3782</v>
      </c>
    </row>
    <row r="172" spans="1:16" ht="12.75">
      <c r="A172" s="26" t="s">
        <v>50</v>
      </c>
      <c s="31" t="s">
        <v>1235</v>
      </c>
      <c s="31" t="s">
        <v>3754</v>
      </c>
      <c s="26" t="s">
        <v>52</v>
      </c>
      <c s="32" t="s">
        <v>3755</v>
      </c>
      <c s="33" t="s">
        <v>2722</v>
      </c>
      <c s="34">
        <v>2.71633</v>
      </c>
      <c s="35">
        <v>0</v>
      </c>
      <c s="36">
        <f>ROUND(ROUND(H172,2)*ROUND(G172,5),2)</f>
      </c>
      <c r="O172">
        <f>(I172*21)/100</f>
      </c>
      <c t="s">
        <v>27</v>
      </c>
    </row>
    <row r="173" spans="1:5" ht="12.75">
      <c r="A173" s="37" t="s">
        <v>55</v>
      </c>
      <c r="E173" s="38" t="s">
        <v>58</v>
      </c>
    </row>
    <row r="174" spans="1:5" ht="12.75">
      <c r="A174" s="39" t="s">
        <v>57</v>
      </c>
      <c r="E174" s="40" t="s">
        <v>3812</v>
      </c>
    </row>
    <row r="175" spans="1:5" ht="89.25">
      <c r="A175" t="s">
        <v>59</v>
      </c>
      <c r="E175" s="38" t="s">
        <v>3757</v>
      </c>
    </row>
    <row r="176" spans="1:16" ht="12.75">
      <c r="A176" s="26" t="s">
        <v>50</v>
      </c>
      <c s="31" t="s">
        <v>1237</v>
      </c>
      <c s="31" t="s">
        <v>3813</v>
      </c>
      <c s="26" t="s">
        <v>52</v>
      </c>
      <c s="32" t="s">
        <v>3814</v>
      </c>
      <c s="33" t="s">
        <v>54</v>
      </c>
      <c s="34">
        <v>37.21</v>
      </c>
      <c s="35">
        <v>0</v>
      </c>
      <c s="36">
        <f>ROUND(ROUND(H176,2)*ROUND(G176,5),2)</f>
      </c>
      <c r="O176">
        <f>(I176*21)/100</f>
      </c>
      <c t="s">
        <v>27</v>
      </c>
    </row>
    <row r="177" spans="1:5" ht="12.75">
      <c r="A177" s="37" t="s">
        <v>55</v>
      </c>
      <c r="E177" s="38" t="s">
        <v>58</v>
      </c>
    </row>
    <row r="178" spans="1:5" ht="12.75">
      <c r="A178" s="39" t="s">
        <v>57</v>
      </c>
      <c r="E178" s="40" t="s">
        <v>58</v>
      </c>
    </row>
    <row r="179" spans="1:5" ht="25.5">
      <c r="A179" t="s">
        <v>59</v>
      </c>
      <c r="E179" s="38" t="s">
        <v>3815</v>
      </c>
    </row>
    <row r="180" spans="1:16" ht="12.75">
      <c r="A180" s="26" t="s">
        <v>50</v>
      </c>
      <c s="31" t="s">
        <v>1239</v>
      </c>
      <c s="31" t="s">
        <v>3816</v>
      </c>
      <c s="26" t="s">
        <v>52</v>
      </c>
      <c s="32" t="s">
        <v>3817</v>
      </c>
      <c s="33" t="s">
        <v>54</v>
      </c>
      <c s="34">
        <v>111.63</v>
      </c>
      <c s="35">
        <v>0</v>
      </c>
      <c s="36">
        <f>ROUND(ROUND(H180,2)*ROUND(G180,5),2)</f>
      </c>
      <c r="O180">
        <f>(I180*21)/100</f>
      </c>
      <c t="s">
        <v>27</v>
      </c>
    </row>
    <row r="181" spans="1:5" ht="12.75">
      <c r="A181" s="37" t="s">
        <v>55</v>
      </c>
      <c r="E181" s="38" t="s">
        <v>58</v>
      </c>
    </row>
    <row r="182" spans="1:5" ht="12.75">
      <c r="A182" s="39" t="s">
        <v>57</v>
      </c>
      <c r="E182" s="40" t="s">
        <v>3818</v>
      </c>
    </row>
    <row r="183" spans="1:5" ht="12.75">
      <c r="A183" t="s">
        <v>59</v>
      </c>
      <c r="E183" s="38" t="s">
        <v>58</v>
      </c>
    </row>
    <row r="184" spans="1:16" ht="12.75">
      <c r="A184" s="26" t="s">
        <v>50</v>
      </c>
      <c s="31" t="s">
        <v>1256</v>
      </c>
      <c s="31" t="s">
        <v>3795</v>
      </c>
      <c s="26" t="s">
        <v>52</v>
      </c>
      <c s="32" t="s">
        <v>3147</v>
      </c>
      <c s="33" t="s">
        <v>54</v>
      </c>
      <c s="34">
        <v>37.21</v>
      </c>
      <c s="35">
        <v>0</v>
      </c>
      <c s="36">
        <f>ROUND(ROUND(H184,2)*ROUND(G184,5),2)</f>
      </c>
      <c r="O184">
        <f>(I184*21)/100</f>
      </c>
      <c t="s">
        <v>27</v>
      </c>
    </row>
    <row r="185" spans="1:5" ht="12.75">
      <c r="A185" s="37" t="s">
        <v>55</v>
      </c>
      <c r="E185" s="38" t="s">
        <v>3796</v>
      </c>
    </row>
    <row r="186" spans="1:5" ht="12.75">
      <c r="A186" s="39" t="s">
        <v>57</v>
      </c>
      <c r="E186" s="40" t="s">
        <v>58</v>
      </c>
    </row>
    <row r="187" spans="1:5" ht="38.25">
      <c r="A187" t="s">
        <v>59</v>
      </c>
      <c r="E187" s="38" t="s">
        <v>3150</v>
      </c>
    </row>
    <row r="188" spans="1:16" ht="12.75">
      <c r="A188" s="26" t="s">
        <v>50</v>
      </c>
      <c s="31" t="s">
        <v>1260</v>
      </c>
      <c s="31" t="s">
        <v>3797</v>
      </c>
      <c s="26" t="s">
        <v>52</v>
      </c>
      <c s="32" t="s">
        <v>3798</v>
      </c>
      <c s="33" t="s">
        <v>54</v>
      </c>
      <c s="34">
        <v>37.21</v>
      </c>
      <c s="35">
        <v>0</v>
      </c>
      <c s="36">
        <f>ROUND(ROUND(H188,2)*ROUND(G188,5),2)</f>
      </c>
      <c r="O188">
        <f>(I188*21)/100</f>
      </c>
      <c t="s">
        <v>27</v>
      </c>
    </row>
    <row r="189" spans="1:5" ht="12.75">
      <c r="A189" s="37" t="s">
        <v>55</v>
      </c>
      <c r="E189" s="38" t="s">
        <v>3799</v>
      </c>
    </row>
    <row r="190" spans="1:5" ht="12.75">
      <c r="A190" s="39" t="s">
        <v>57</v>
      </c>
      <c r="E190" s="40" t="s">
        <v>58</v>
      </c>
    </row>
    <row r="191" spans="1:5" ht="12.75">
      <c r="A191" t="s">
        <v>59</v>
      </c>
      <c r="E191" s="38" t="s">
        <v>58</v>
      </c>
    </row>
    <row r="192" spans="1:16" ht="12.75">
      <c r="A192" s="26" t="s">
        <v>50</v>
      </c>
      <c s="31" t="s">
        <v>1253</v>
      </c>
      <c s="31" t="s">
        <v>3800</v>
      </c>
      <c s="26" t="s">
        <v>52</v>
      </c>
      <c s="32" t="s">
        <v>3801</v>
      </c>
      <c s="33" t="s">
        <v>54</v>
      </c>
      <c s="34">
        <v>37.21</v>
      </c>
      <c s="35">
        <v>0</v>
      </c>
      <c s="36">
        <f>ROUND(ROUND(H192,2)*ROUND(G192,5),2)</f>
      </c>
      <c r="O192">
        <f>(I192*21)/100</f>
      </c>
      <c t="s">
        <v>27</v>
      </c>
    </row>
    <row r="193" spans="1:5" ht="12.75">
      <c r="A193" s="37" t="s">
        <v>55</v>
      </c>
      <c r="E193" s="38" t="s">
        <v>3730</v>
      </c>
    </row>
    <row r="194" spans="1:5" ht="12.75">
      <c r="A194" s="39" t="s">
        <v>57</v>
      </c>
      <c r="E194" s="40" t="s">
        <v>58</v>
      </c>
    </row>
    <row r="195" spans="1:5" ht="38.25">
      <c r="A195" t="s">
        <v>59</v>
      </c>
      <c r="E195" s="38" t="s">
        <v>3803</v>
      </c>
    </row>
    <row r="196" spans="1:16" ht="12.75">
      <c r="A196" s="26" t="s">
        <v>50</v>
      </c>
      <c s="31" t="s">
        <v>1251</v>
      </c>
      <c s="31" t="s">
        <v>3819</v>
      </c>
      <c s="26" t="s">
        <v>52</v>
      </c>
      <c s="32" t="s">
        <v>3820</v>
      </c>
      <c s="33" t="s">
        <v>54</v>
      </c>
      <c s="34">
        <v>2.99</v>
      </c>
      <c s="35">
        <v>0</v>
      </c>
      <c s="36">
        <f>ROUND(ROUND(H196,2)*ROUND(G196,5),2)</f>
      </c>
      <c r="O196">
        <f>(I196*21)/100</f>
      </c>
      <c t="s">
        <v>27</v>
      </c>
    </row>
    <row r="197" spans="1:5" ht="12.75">
      <c r="A197" s="37" t="s">
        <v>55</v>
      </c>
      <c r="E197" s="38" t="s">
        <v>58</v>
      </c>
    </row>
    <row r="198" spans="1:5" ht="12.75">
      <c r="A198" s="39" t="s">
        <v>57</v>
      </c>
      <c r="E198" s="40" t="s">
        <v>3821</v>
      </c>
    </row>
    <row r="199" spans="1:5" ht="89.25">
      <c r="A199" t="s">
        <v>59</v>
      </c>
      <c r="E199" s="38" t="s">
        <v>3822</v>
      </c>
    </row>
    <row r="200" spans="1:16" ht="12.75">
      <c r="A200" s="26" t="s">
        <v>50</v>
      </c>
      <c s="31" t="s">
        <v>1247</v>
      </c>
      <c s="31" t="s">
        <v>3823</v>
      </c>
      <c s="26" t="s">
        <v>52</v>
      </c>
      <c s="32" t="s">
        <v>3824</v>
      </c>
      <c s="33" t="s">
        <v>54</v>
      </c>
      <c s="34">
        <v>5.77</v>
      </c>
      <c s="35">
        <v>0</v>
      </c>
      <c s="36">
        <f>ROUND(ROUND(H200,2)*ROUND(G200,5),2)</f>
      </c>
      <c r="O200">
        <f>(I200*21)/100</f>
      </c>
      <c t="s">
        <v>27</v>
      </c>
    </row>
    <row r="201" spans="1:5" ht="12.75">
      <c r="A201" s="37" t="s">
        <v>55</v>
      </c>
      <c r="E201" s="38" t="s">
        <v>58</v>
      </c>
    </row>
    <row r="202" spans="1:5" ht="12.75">
      <c r="A202" s="39" t="s">
        <v>57</v>
      </c>
      <c r="E202" s="40" t="s">
        <v>3825</v>
      </c>
    </row>
    <row r="203" spans="1:5" ht="89.25">
      <c r="A203" t="s">
        <v>59</v>
      </c>
      <c r="E203" s="38" t="s">
        <v>3822</v>
      </c>
    </row>
    <row r="204" spans="1:16" ht="12.75">
      <c r="A204" s="26" t="s">
        <v>50</v>
      </c>
      <c s="31" t="s">
        <v>1245</v>
      </c>
      <c s="31" t="s">
        <v>3826</v>
      </c>
      <c s="26" t="s">
        <v>52</v>
      </c>
      <c s="32" t="s">
        <v>3827</v>
      </c>
      <c s="33" t="s">
        <v>54</v>
      </c>
      <c s="34">
        <v>8.02</v>
      </c>
      <c s="35">
        <v>0</v>
      </c>
      <c s="36">
        <f>ROUND(ROUND(H204,2)*ROUND(G204,5),2)</f>
      </c>
      <c r="O204">
        <f>(I204*21)/100</f>
      </c>
      <c t="s">
        <v>27</v>
      </c>
    </row>
    <row r="205" spans="1:5" ht="12.75">
      <c r="A205" s="37" t="s">
        <v>55</v>
      </c>
      <c r="E205" s="38" t="s">
        <v>58</v>
      </c>
    </row>
    <row r="206" spans="1:5" ht="12.75">
      <c r="A206" s="39" t="s">
        <v>57</v>
      </c>
      <c r="E206" s="40" t="s">
        <v>3828</v>
      </c>
    </row>
    <row r="207" spans="1:5" ht="89.25">
      <c r="A207" t="s">
        <v>59</v>
      </c>
      <c r="E207" s="38" t="s">
        <v>3822</v>
      </c>
    </row>
    <row r="208" spans="1:16" ht="12.75">
      <c r="A208" s="26" t="s">
        <v>50</v>
      </c>
      <c s="31" t="s">
        <v>1243</v>
      </c>
      <c s="31" t="s">
        <v>3829</v>
      </c>
      <c s="26" t="s">
        <v>52</v>
      </c>
      <c s="32" t="s">
        <v>3830</v>
      </c>
      <c s="33" t="s">
        <v>54</v>
      </c>
      <c s="34">
        <v>8.29</v>
      </c>
      <c s="35">
        <v>0</v>
      </c>
      <c s="36">
        <f>ROUND(ROUND(H208,2)*ROUND(G208,5),2)</f>
      </c>
      <c r="O208">
        <f>(I208*21)/100</f>
      </c>
      <c t="s">
        <v>27</v>
      </c>
    </row>
    <row r="209" spans="1:5" ht="12.75">
      <c r="A209" s="37" t="s">
        <v>55</v>
      </c>
      <c r="E209" s="38" t="s">
        <v>58</v>
      </c>
    </row>
    <row r="210" spans="1:5" ht="12.75">
      <c r="A210" s="39" t="s">
        <v>57</v>
      </c>
      <c r="E210" s="40" t="s">
        <v>3831</v>
      </c>
    </row>
    <row r="211" spans="1:5" ht="89.25">
      <c r="A211" t="s">
        <v>59</v>
      </c>
      <c r="E211" s="38" t="s">
        <v>3822</v>
      </c>
    </row>
    <row r="212" spans="1:16" ht="12.75">
      <c r="A212" s="26" t="s">
        <v>50</v>
      </c>
      <c s="31" t="s">
        <v>1241</v>
      </c>
      <c s="31" t="s">
        <v>3832</v>
      </c>
      <c s="26" t="s">
        <v>52</v>
      </c>
      <c s="32" t="s">
        <v>3833</v>
      </c>
      <c s="33" t="s">
        <v>54</v>
      </c>
      <c s="34">
        <v>12.14</v>
      </c>
      <c s="35">
        <v>0</v>
      </c>
      <c s="36">
        <f>ROUND(ROUND(H212,2)*ROUND(G212,5),2)</f>
      </c>
      <c r="O212">
        <f>(I212*21)/100</f>
      </c>
      <c t="s">
        <v>27</v>
      </c>
    </row>
    <row r="213" spans="1:5" ht="12.75">
      <c r="A213" s="37" t="s">
        <v>55</v>
      </c>
      <c r="E213" s="38" t="s">
        <v>58</v>
      </c>
    </row>
    <row r="214" spans="1:5" ht="12.75">
      <c r="A214" s="39" t="s">
        <v>57</v>
      </c>
      <c r="E214" s="40" t="s">
        <v>3834</v>
      </c>
    </row>
    <row r="215" spans="1:5" ht="89.25">
      <c r="A215" t="s">
        <v>59</v>
      </c>
      <c r="E215" s="38" t="s">
        <v>3822</v>
      </c>
    </row>
    <row r="216" spans="1:16" ht="12.75">
      <c r="A216" s="26" t="s">
        <v>50</v>
      </c>
      <c s="31" t="s">
        <v>1233</v>
      </c>
      <c s="31" t="s">
        <v>3835</v>
      </c>
      <c s="26" t="s">
        <v>52</v>
      </c>
      <c s="32" t="s">
        <v>3836</v>
      </c>
      <c s="33" t="s">
        <v>54</v>
      </c>
      <c s="34">
        <v>37.21</v>
      </c>
      <c s="35">
        <v>0</v>
      </c>
      <c s="36">
        <f>ROUND(ROUND(H216,2)*ROUND(G216,5),2)</f>
      </c>
      <c r="O216">
        <f>(I216*21)/100</f>
      </c>
      <c t="s">
        <v>27</v>
      </c>
    </row>
    <row r="217" spans="1:5" ht="12.75">
      <c r="A217" s="37" t="s">
        <v>55</v>
      </c>
      <c r="E217" s="38" t="s">
        <v>58</v>
      </c>
    </row>
    <row r="218" spans="1:5" ht="12.75">
      <c r="A218" s="39" t="s">
        <v>57</v>
      </c>
      <c r="E218" s="40" t="s">
        <v>58</v>
      </c>
    </row>
    <row r="219" spans="1:5" ht="63.75">
      <c r="A219" t="s">
        <v>59</v>
      </c>
      <c r="E219" s="38" t="s">
        <v>3837</v>
      </c>
    </row>
    <row r="220" spans="1:18" ht="12.75" customHeight="1">
      <c r="A220" s="6" t="s">
        <v>47</v>
      </c>
      <c s="6"/>
      <c s="43" t="s">
        <v>3838</v>
      </c>
      <c s="6"/>
      <c s="29" t="s">
        <v>3838</v>
      </c>
      <c s="6"/>
      <c s="6"/>
      <c s="6"/>
      <c s="44">
        <f>0+Q220</f>
      </c>
      <c r="O220">
        <f>0+R220</f>
      </c>
      <c r="Q220">
        <f>0+I221+I225+I229+I233+I237+I241</f>
      </c>
      <c>
        <f>0+O221+O225+O229+O233+O237+O241</f>
      </c>
    </row>
    <row r="221" spans="1:16" ht="12.75">
      <c r="A221" s="26" t="s">
        <v>50</v>
      </c>
      <c s="31" t="s">
        <v>1276</v>
      </c>
      <c s="31" t="s">
        <v>3839</v>
      </c>
      <c s="26" t="s">
        <v>52</v>
      </c>
      <c s="32" t="s">
        <v>3840</v>
      </c>
      <c s="33" t="s">
        <v>54</v>
      </c>
      <c s="34">
        <v>46.5936</v>
      </c>
      <c s="35">
        <v>0</v>
      </c>
      <c s="36">
        <f>ROUND(ROUND(H221,2)*ROUND(G221,5),2)</f>
      </c>
      <c r="O221">
        <f>(I221*21)/100</f>
      </c>
      <c t="s">
        <v>27</v>
      </c>
    </row>
    <row r="222" spans="1:5" ht="12.75">
      <c r="A222" s="37" t="s">
        <v>55</v>
      </c>
      <c r="E222" s="38" t="s">
        <v>58</v>
      </c>
    </row>
    <row r="223" spans="1:5" ht="25.5">
      <c r="A223" s="39" t="s">
        <v>57</v>
      </c>
      <c r="E223" s="40" t="s">
        <v>3841</v>
      </c>
    </row>
    <row r="224" spans="1:5" ht="114.75">
      <c r="A224" t="s">
        <v>59</v>
      </c>
      <c r="E224" s="38" t="s">
        <v>3842</v>
      </c>
    </row>
    <row r="225" spans="1:16" ht="12.75">
      <c r="A225" s="26" t="s">
        <v>50</v>
      </c>
      <c s="31" t="s">
        <v>1269</v>
      </c>
      <c s="31" t="s">
        <v>3813</v>
      </c>
      <c s="26" t="s">
        <v>52</v>
      </c>
      <c s="32" t="s">
        <v>3814</v>
      </c>
      <c s="33" t="s">
        <v>54</v>
      </c>
      <c s="34">
        <v>45.68</v>
      </c>
      <c s="35">
        <v>0</v>
      </c>
      <c s="36">
        <f>ROUND(ROUND(H225,2)*ROUND(G225,5),2)</f>
      </c>
      <c r="O225">
        <f>(I225*21)/100</f>
      </c>
      <c t="s">
        <v>27</v>
      </c>
    </row>
    <row r="226" spans="1:5" ht="12.75">
      <c r="A226" s="37" t="s">
        <v>55</v>
      </c>
      <c r="E226" s="38" t="s">
        <v>58</v>
      </c>
    </row>
    <row r="227" spans="1:5" ht="12.75">
      <c r="A227" s="39" t="s">
        <v>57</v>
      </c>
      <c r="E227" s="40" t="s">
        <v>58</v>
      </c>
    </row>
    <row r="228" spans="1:5" ht="25.5">
      <c r="A228" t="s">
        <v>59</v>
      </c>
      <c r="E228" s="38" t="s">
        <v>3815</v>
      </c>
    </row>
    <row r="229" spans="1:16" ht="12.75">
      <c r="A229" s="26" t="s">
        <v>50</v>
      </c>
      <c s="31" t="s">
        <v>1267</v>
      </c>
      <c s="31" t="s">
        <v>3816</v>
      </c>
      <c s="26" t="s">
        <v>52</v>
      </c>
      <c s="32" t="s">
        <v>3817</v>
      </c>
      <c s="33" t="s">
        <v>54</v>
      </c>
      <c s="34">
        <v>91.36</v>
      </c>
      <c s="35">
        <v>0</v>
      </c>
      <c s="36">
        <f>ROUND(ROUND(H229,2)*ROUND(G229,5),2)</f>
      </c>
      <c r="O229">
        <f>(I229*21)/100</f>
      </c>
      <c t="s">
        <v>27</v>
      </c>
    </row>
    <row r="230" spans="1:5" ht="12.75">
      <c r="A230" s="37" t="s">
        <v>55</v>
      </c>
      <c r="E230" s="38" t="s">
        <v>58</v>
      </c>
    </row>
    <row r="231" spans="1:5" ht="12.75">
      <c r="A231" s="39" t="s">
        <v>57</v>
      </c>
      <c r="E231" s="40" t="s">
        <v>3843</v>
      </c>
    </row>
    <row r="232" spans="1:5" ht="12.75">
      <c r="A232" t="s">
        <v>59</v>
      </c>
      <c r="E232" s="38" t="s">
        <v>58</v>
      </c>
    </row>
    <row r="233" spans="1:16" ht="12.75">
      <c r="A233" s="26" t="s">
        <v>50</v>
      </c>
      <c s="31" t="s">
        <v>1273</v>
      </c>
      <c s="31" t="s">
        <v>3800</v>
      </c>
      <c s="26" t="s">
        <v>52</v>
      </c>
      <c s="32" t="s">
        <v>3801</v>
      </c>
      <c s="33" t="s">
        <v>54</v>
      </c>
      <c s="34">
        <v>45.68</v>
      </c>
      <c s="35">
        <v>0</v>
      </c>
      <c s="36">
        <f>ROUND(ROUND(H233,2)*ROUND(G233,5),2)</f>
      </c>
      <c r="O233">
        <f>(I233*21)/100</f>
      </c>
      <c t="s">
        <v>27</v>
      </c>
    </row>
    <row r="234" spans="1:5" ht="12.75">
      <c r="A234" s="37" t="s">
        <v>55</v>
      </c>
      <c r="E234" s="38" t="s">
        <v>3730</v>
      </c>
    </row>
    <row r="235" spans="1:5" ht="12.75">
      <c r="A235" s="39" t="s">
        <v>57</v>
      </c>
      <c r="E235" s="40" t="s">
        <v>58</v>
      </c>
    </row>
    <row r="236" spans="1:5" ht="38.25">
      <c r="A236" t="s">
        <v>59</v>
      </c>
      <c r="E236" s="38" t="s">
        <v>3803</v>
      </c>
    </row>
    <row r="237" spans="1:16" ht="12.75">
      <c r="A237" s="26" t="s">
        <v>50</v>
      </c>
      <c s="31" t="s">
        <v>1263</v>
      </c>
      <c s="31" t="s">
        <v>3775</v>
      </c>
      <c s="26" t="s">
        <v>52</v>
      </c>
      <c s="32" t="s">
        <v>3776</v>
      </c>
      <c s="33" t="s">
        <v>54</v>
      </c>
      <c s="34">
        <v>45.68</v>
      </c>
      <c s="35">
        <v>0</v>
      </c>
      <c s="36">
        <f>ROUND(ROUND(H237,2)*ROUND(G237,5),2)</f>
      </c>
      <c r="O237">
        <f>(I237*21)/100</f>
      </c>
      <c t="s">
        <v>27</v>
      </c>
    </row>
    <row r="238" spans="1:5" ht="12.75">
      <c r="A238" s="37" t="s">
        <v>55</v>
      </c>
      <c r="E238" s="38" t="s">
        <v>3777</v>
      </c>
    </row>
    <row r="239" spans="1:5" ht="12.75">
      <c r="A239" s="39" t="s">
        <v>57</v>
      </c>
      <c r="E239" s="40" t="s">
        <v>58</v>
      </c>
    </row>
    <row r="240" spans="1:5" ht="12.75">
      <c r="A240" t="s">
        <v>59</v>
      </c>
      <c r="E240" s="38" t="s">
        <v>58</v>
      </c>
    </row>
    <row r="241" spans="1:16" ht="12.75">
      <c r="A241" s="26" t="s">
        <v>50</v>
      </c>
      <c s="31" t="s">
        <v>1265</v>
      </c>
      <c s="31" t="s">
        <v>3844</v>
      </c>
      <c s="26" t="s">
        <v>52</v>
      </c>
      <c s="32" t="s">
        <v>3845</v>
      </c>
      <c s="33" t="s">
        <v>2722</v>
      </c>
      <c s="34">
        <v>6.852</v>
      </c>
      <c s="35">
        <v>0</v>
      </c>
      <c s="36">
        <f>ROUND(ROUND(H241,2)*ROUND(G241,5),2)</f>
      </c>
      <c r="O241">
        <f>(I241*21)/100</f>
      </c>
      <c t="s">
        <v>27</v>
      </c>
    </row>
    <row r="242" spans="1:5" ht="12.75">
      <c r="A242" s="37" t="s">
        <v>55</v>
      </c>
      <c r="E242" s="38" t="s">
        <v>3846</v>
      </c>
    </row>
    <row r="243" spans="1:5" ht="12.75">
      <c r="A243" s="39" t="s">
        <v>57</v>
      </c>
      <c r="E243" s="40" t="s">
        <v>3847</v>
      </c>
    </row>
    <row r="244" spans="1:5" ht="63.75">
      <c r="A244" t="s">
        <v>59</v>
      </c>
      <c r="E244" s="38" t="s">
        <v>3848</v>
      </c>
    </row>
    <row r="245" spans="1:18" ht="12.75" customHeight="1">
      <c r="A245" s="6" t="s">
        <v>47</v>
      </c>
      <c s="6"/>
      <c s="43" t="s">
        <v>3849</v>
      </c>
      <c s="6"/>
      <c s="29" t="s">
        <v>3849</v>
      </c>
      <c s="6"/>
      <c s="6"/>
      <c s="6"/>
      <c s="44">
        <f>0+Q245</f>
      </c>
      <c r="O245">
        <f>0+R245</f>
      </c>
      <c r="Q245">
        <f>0+I246+I250+I254+I258+I262+I266+I270+I274+I278+I282+I286</f>
      </c>
      <c>
        <f>0+O246+O250+O254+O258+O262+O266+O270+O274+O278+O282+O286</f>
      </c>
    </row>
    <row r="246" spans="1:16" ht="12.75">
      <c r="A246" s="26" t="s">
        <v>50</v>
      </c>
      <c s="31" t="s">
        <v>1302</v>
      </c>
      <c s="31" t="s">
        <v>3850</v>
      </c>
      <c s="26" t="s">
        <v>52</v>
      </c>
      <c s="32" t="s">
        <v>3851</v>
      </c>
      <c s="33" t="s">
        <v>54</v>
      </c>
      <c s="34">
        <v>56.7525</v>
      </c>
      <c s="35">
        <v>0</v>
      </c>
      <c s="36">
        <f>ROUND(ROUND(H246,2)*ROUND(G246,5),2)</f>
      </c>
      <c r="O246">
        <f>(I246*21)/100</f>
      </c>
      <c t="s">
        <v>27</v>
      </c>
    </row>
    <row r="247" spans="1:5" ht="12.75">
      <c r="A247" s="37" t="s">
        <v>55</v>
      </c>
      <c r="E247" s="38" t="s">
        <v>58</v>
      </c>
    </row>
    <row r="248" spans="1:5" ht="25.5">
      <c r="A248" s="39" t="s">
        <v>57</v>
      </c>
      <c r="E248" s="40" t="s">
        <v>3852</v>
      </c>
    </row>
    <row r="249" spans="1:5" ht="89.25">
      <c r="A249" t="s">
        <v>59</v>
      </c>
      <c r="E249" s="38" t="s">
        <v>3853</v>
      </c>
    </row>
    <row r="250" spans="1:16" ht="12.75">
      <c r="A250" s="26" t="s">
        <v>50</v>
      </c>
      <c s="31" t="s">
        <v>1287</v>
      </c>
      <c s="31" t="s">
        <v>3717</v>
      </c>
      <c s="26" t="s">
        <v>52</v>
      </c>
      <c s="32" t="s">
        <v>3718</v>
      </c>
      <c s="33" t="s">
        <v>54</v>
      </c>
      <c s="34">
        <v>49.35</v>
      </c>
      <c s="35">
        <v>0</v>
      </c>
      <c s="36">
        <f>ROUND(ROUND(H250,2)*ROUND(G250,5),2)</f>
      </c>
      <c r="O250">
        <f>(I250*21)/100</f>
      </c>
      <c t="s">
        <v>27</v>
      </c>
    </row>
    <row r="251" spans="1:5" ht="12.75">
      <c r="A251" s="37" t="s">
        <v>55</v>
      </c>
      <c r="E251" s="38" t="s">
        <v>58</v>
      </c>
    </row>
    <row r="252" spans="1:5" ht="12.75">
      <c r="A252" s="39" t="s">
        <v>57</v>
      </c>
      <c r="E252" s="40" t="s">
        <v>3854</v>
      </c>
    </row>
    <row r="253" spans="1:5" ht="12.75">
      <c r="A253" t="s">
        <v>59</v>
      </c>
      <c r="E253" s="38" t="s">
        <v>58</v>
      </c>
    </row>
    <row r="254" spans="1:16" ht="12.75">
      <c r="A254" s="26" t="s">
        <v>50</v>
      </c>
      <c s="31" t="s">
        <v>1279</v>
      </c>
      <c s="31" t="s">
        <v>3720</v>
      </c>
      <c s="26" t="s">
        <v>52</v>
      </c>
      <c s="32" t="s">
        <v>3721</v>
      </c>
      <c s="33" t="s">
        <v>2722</v>
      </c>
      <c s="34">
        <v>0.25583</v>
      </c>
      <c s="35">
        <v>0</v>
      </c>
      <c s="36">
        <f>ROUND(ROUND(H254,2)*ROUND(G254,5),2)</f>
      </c>
      <c r="O254">
        <f>(I254*21)/100</f>
      </c>
      <c t="s">
        <v>27</v>
      </c>
    </row>
    <row r="255" spans="1:5" ht="12.75">
      <c r="A255" s="37" t="s">
        <v>55</v>
      </c>
      <c r="E255" s="38" t="s">
        <v>58</v>
      </c>
    </row>
    <row r="256" spans="1:5" ht="25.5">
      <c r="A256" s="39" t="s">
        <v>57</v>
      </c>
      <c r="E256" s="40" t="s">
        <v>3855</v>
      </c>
    </row>
    <row r="257" spans="1:5" ht="12.75">
      <c r="A257" t="s">
        <v>59</v>
      </c>
      <c r="E257" s="38" t="s">
        <v>3723</v>
      </c>
    </row>
    <row r="258" spans="1:16" ht="12.75">
      <c r="A258" s="26" t="s">
        <v>50</v>
      </c>
      <c s="31" t="s">
        <v>1281</v>
      </c>
      <c s="31" t="s">
        <v>3724</v>
      </c>
      <c s="26" t="s">
        <v>52</v>
      </c>
      <c s="32" t="s">
        <v>3725</v>
      </c>
      <c s="33" t="s">
        <v>54</v>
      </c>
      <c s="34">
        <v>54.285</v>
      </c>
      <c s="35">
        <v>0</v>
      </c>
      <c s="36">
        <f>ROUND(ROUND(H258,2)*ROUND(G258,5),2)</f>
      </c>
      <c r="O258">
        <f>(I258*21)/100</f>
      </c>
      <c t="s">
        <v>27</v>
      </c>
    </row>
    <row r="259" spans="1:5" ht="12.75">
      <c r="A259" s="37" t="s">
        <v>55</v>
      </c>
      <c r="E259" s="38" t="s">
        <v>58</v>
      </c>
    </row>
    <row r="260" spans="1:5" ht="25.5">
      <c r="A260" s="39" t="s">
        <v>57</v>
      </c>
      <c r="E260" s="40" t="s">
        <v>3856</v>
      </c>
    </row>
    <row r="261" spans="1:5" ht="25.5">
      <c r="A261" t="s">
        <v>59</v>
      </c>
      <c r="E261" s="38" t="s">
        <v>3727</v>
      </c>
    </row>
    <row r="262" spans="1:16" ht="12.75">
      <c r="A262" s="26" t="s">
        <v>50</v>
      </c>
      <c s="31" t="s">
        <v>1293</v>
      </c>
      <c s="31" t="s">
        <v>3728</v>
      </c>
      <c s="26" t="s">
        <v>52</v>
      </c>
      <c s="32" t="s">
        <v>3729</v>
      </c>
      <c s="33" t="s">
        <v>2722</v>
      </c>
      <c s="34">
        <v>4.67917</v>
      </c>
      <c s="35">
        <v>0</v>
      </c>
      <c s="36">
        <f>ROUND(ROUND(H262,2)*ROUND(G262,5),2)</f>
      </c>
      <c r="O262">
        <f>(I262*21)/100</f>
      </c>
      <c t="s">
        <v>27</v>
      </c>
    </row>
    <row r="263" spans="1:5" ht="12.75">
      <c r="A263" s="37" t="s">
        <v>55</v>
      </c>
      <c r="E263" s="38" t="s">
        <v>3730</v>
      </c>
    </row>
    <row r="264" spans="1:5" ht="25.5">
      <c r="A264" s="39" t="s">
        <v>57</v>
      </c>
      <c r="E264" s="40" t="s">
        <v>3857</v>
      </c>
    </row>
    <row r="265" spans="1:5" ht="12.75">
      <c r="A265" t="s">
        <v>59</v>
      </c>
      <c r="E265" s="38" t="s">
        <v>58</v>
      </c>
    </row>
    <row r="266" spans="1:16" ht="12.75">
      <c r="A266" s="26" t="s">
        <v>50</v>
      </c>
      <c s="31" t="s">
        <v>1283</v>
      </c>
      <c s="31" t="s">
        <v>3732</v>
      </c>
      <c s="26" t="s">
        <v>52</v>
      </c>
      <c s="32" t="s">
        <v>3733</v>
      </c>
      <c s="33" t="s">
        <v>2722</v>
      </c>
      <c s="34">
        <v>5.14709</v>
      </c>
      <c s="35">
        <v>0</v>
      </c>
      <c s="36">
        <f>ROUND(ROUND(H266,2)*ROUND(G266,5),2)</f>
      </c>
      <c r="O266">
        <f>(I266*21)/100</f>
      </c>
      <c t="s">
        <v>27</v>
      </c>
    </row>
    <row r="267" spans="1:5" ht="12.75">
      <c r="A267" s="37" t="s">
        <v>55</v>
      </c>
      <c r="E267" s="38" t="s">
        <v>58</v>
      </c>
    </row>
    <row r="268" spans="1:5" ht="25.5">
      <c r="A268" s="39" t="s">
        <v>57</v>
      </c>
      <c r="E268" s="40" t="s">
        <v>3858</v>
      </c>
    </row>
    <row r="269" spans="1:5" ht="12.75">
      <c r="A269" t="s">
        <v>59</v>
      </c>
      <c r="E269" s="38" t="s">
        <v>58</v>
      </c>
    </row>
    <row r="270" spans="1:16" ht="12.75">
      <c r="A270" s="26" t="s">
        <v>50</v>
      </c>
      <c s="31" t="s">
        <v>1289</v>
      </c>
      <c s="31" t="s">
        <v>3735</v>
      </c>
      <c s="26" t="s">
        <v>52</v>
      </c>
      <c s="32" t="s">
        <v>3736</v>
      </c>
      <c s="33" t="s">
        <v>54</v>
      </c>
      <c s="34">
        <v>49.35</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12.75">
      <c r="A274" s="26" t="s">
        <v>50</v>
      </c>
      <c s="31" t="s">
        <v>1285</v>
      </c>
      <c s="31" t="s">
        <v>3737</v>
      </c>
      <c s="26" t="s">
        <v>52</v>
      </c>
      <c s="32" t="s">
        <v>3738</v>
      </c>
      <c s="33" t="s">
        <v>54</v>
      </c>
      <c s="34">
        <v>49.35</v>
      </c>
      <c s="35">
        <v>0</v>
      </c>
      <c s="36">
        <f>ROUND(ROUND(H274,2)*ROUND(G274,5),2)</f>
      </c>
      <c r="O274">
        <f>(I274*21)/100</f>
      </c>
      <c t="s">
        <v>27</v>
      </c>
    </row>
    <row r="275" spans="1:5" ht="12.75">
      <c r="A275" s="37" t="s">
        <v>55</v>
      </c>
      <c r="E275" s="38" t="s">
        <v>58</v>
      </c>
    </row>
    <row r="276" spans="1:5" ht="12.75">
      <c r="A276" s="39" t="s">
        <v>57</v>
      </c>
      <c r="E276" s="40" t="s">
        <v>3854</v>
      </c>
    </row>
    <row r="277" spans="1:5" ht="25.5">
      <c r="A277" t="s">
        <v>59</v>
      </c>
      <c r="E277" s="38" t="s">
        <v>3739</v>
      </c>
    </row>
    <row r="278" spans="1:16" ht="12.75">
      <c r="A278" s="26" t="s">
        <v>50</v>
      </c>
      <c s="31" t="s">
        <v>1296</v>
      </c>
      <c s="31" t="s">
        <v>3859</v>
      </c>
      <c s="26" t="s">
        <v>52</v>
      </c>
      <c s="32" t="s">
        <v>3860</v>
      </c>
      <c s="33" t="s">
        <v>54</v>
      </c>
      <c s="34">
        <v>49.35</v>
      </c>
      <c s="35">
        <v>0</v>
      </c>
      <c s="36">
        <f>ROUND(ROUND(H278,2)*ROUND(G278,5),2)</f>
      </c>
      <c r="O278">
        <f>(I278*21)/100</f>
      </c>
      <c t="s">
        <v>27</v>
      </c>
    </row>
    <row r="279" spans="1:5" ht="12.75">
      <c r="A279" s="37" t="s">
        <v>55</v>
      </c>
      <c r="E279" s="38" t="s">
        <v>3861</v>
      </c>
    </row>
    <row r="280" spans="1:5" ht="12.75">
      <c r="A280" s="39" t="s">
        <v>57</v>
      </c>
      <c r="E280" s="40" t="s">
        <v>58</v>
      </c>
    </row>
    <row r="281" spans="1:5" ht="12.75">
      <c r="A281" t="s">
        <v>59</v>
      </c>
      <c r="E281" s="38" t="s">
        <v>58</v>
      </c>
    </row>
    <row r="282" spans="1:16" ht="12.75">
      <c r="A282" s="26" t="s">
        <v>50</v>
      </c>
      <c s="31" t="s">
        <v>1298</v>
      </c>
      <c s="31" t="s">
        <v>3862</v>
      </c>
      <c s="26" t="s">
        <v>52</v>
      </c>
      <c s="32" t="s">
        <v>3863</v>
      </c>
      <c s="33" t="s">
        <v>76</v>
      </c>
      <c s="34">
        <v>75.06</v>
      </c>
      <c s="35">
        <v>0</v>
      </c>
      <c s="36">
        <f>ROUND(ROUND(H282,2)*ROUND(G282,5),2)</f>
      </c>
      <c r="O282">
        <f>(I282*21)/100</f>
      </c>
      <c t="s">
        <v>27</v>
      </c>
    </row>
    <row r="283" spans="1:5" ht="12.75">
      <c r="A283" s="37" t="s">
        <v>55</v>
      </c>
      <c r="E283" s="38" t="s">
        <v>3864</v>
      </c>
    </row>
    <row r="284" spans="1:5" ht="12.75">
      <c r="A284" s="39" t="s">
        <v>57</v>
      </c>
      <c r="E284" s="40" t="s">
        <v>58</v>
      </c>
    </row>
    <row r="285" spans="1:5" ht="12.75">
      <c r="A285" t="s">
        <v>59</v>
      </c>
      <c r="E285" s="38" t="s">
        <v>58</v>
      </c>
    </row>
    <row r="286" spans="1:16" ht="12.75">
      <c r="A286" s="26" t="s">
        <v>50</v>
      </c>
      <c s="31" t="s">
        <v>1300</v>
      </c>
      <c s="31" t="s">
        <v>3865</v>
      </c>
      <c s="26" t="s">
        <v>52</v>
      </c>
      <c s="32" t="s">
        <v>3866</v>
      </c>
      <c s="33" t="s">
        <v>54</v>
      </c>
      <c s="34">
        <v>49.35</v>
      </c>
      <c s="35">
        <v>0</v>
      </c>
      <c s="36">
        <f>ROUND(ROUND(H286,2)*ROUND(G286,5),2)</f>
      </c>
      <c r="O286">
        <f>(I286*21)/100</f>
      </c>
      <c t="s">
        <v>27</v>
      </c>
    </row>
    <row r="287" spans="1:5" ht="12.75">
      <c r="A287" s="37" t="s">
        <v>55</v>
      </c>
      <c r="E287" s="38" t="s">
        <v>3867</v>
      </c>
    </row>
    <row r="288" spans="1:5" ht="12.75">
      <c r="A288" s="39" t="s">
        <v>57</v>
      </c>
      <c r="E288" s="40" t="s">
        <v>58</v>
      </c>
    </row>
    <row r="289" spans="1:5" ht="12.75">
      <c r="A289" t="s">
        <v>59</v>
      </c>
      <c r="E289" s="38" t="s">
        <v>58</v>
      </c>
    </row>
    <row r="290" spans="1:18" ht="12.75" customHeight="1">
      <c r="A290" s="6" t="s">
        <v>47</v>
      </c>
      <c s="6"/>
      <c s="43" t="s">
        <v>3868</v>
      </c>
      <c s="6"/>
      <c s="29" t="s">
        <v>3868</v>
      </c>
      <c s="6"/>
      <c s="6"/>
      <c s="6"/>
      <c s="44">
        <f>0+Q290</f>
      </c>
      <c r="O290">
        <f>0+R290</f>
      </c>
      <c r="Q290">
        <f>0+I291+I295+I299+I303+I307+I311+I315+I319+I323+I327+I331+I335</f>
      </c>
      <c>
        <f>0+O291+O295+O299+O303+O307+O311+O315+O319+O323+O327+O331+O335</f>
      </c>
    </row>
    <row r="291" spans="1:16" ht="12.75">
      <c r="A291" s="26" t="s">
        <v>50</v>
      </c>
      <c s="31" t="s">
        <v>1313</v>
      </c>
      <c s="31" t="s">
        <v>3717</v>
      </c>
      <c s="26" t="s">
        <v>52</v>
      </c>
      <c s="32" t="s">
        <v>3718</v>
      </c>
      <c s="33" t="s">
        <v>54</v>
      </c>
      <c s="34">
        <v>109.81</v>
      </c>
      <c s="35">
        <v>0</v>
      </c>
      <c s="36">
        <f>ROUND(ROUND(H291,2)*ROUND(G291,5),2)</f>
      </c>
      <c r="O291">
        <f>(I291*21)/100</f>
      </c>
      <c t="s">
        <v>27</v>
      </c>
    </row>
    <row r="292" spans="1:5" ht="12.75">
      <c r="A292" s="37" t="s">
        <v>55</v>
      </c>
      <c r="E292" s="38" t="s">
        <v>58</v>
      </c>
    </row>
    <row r="293" spans="1:5" ht="12.75">
      <c r="A293" s="39" t="s">
        <v>57</v>
      </c>
      <c r="E293" s="40" t="s">
        <v>58</v>
      </c>
    </row>
    <row r="294" spans="1:5" ht="12.75">
      <c r="A294" t="s">
        <v>59</v>
      </c>
      <c r="E294" s="38" t="s">
        <v>58</v>
      </c>
    </row>
    <row r="295" spans="1:16" ht="12.75">
      <c r="A295" s="26" t="s">
        <v>50</v>
      </c>
      <c s="31" t="s">
        <v>1322</v>
      </c>
      <c s="31" t="s">
        <v>3720</v>
      </c>
      <c s="26" t="s">
        <v>52</v>
      </c>
      <c s="32" t="s">
        <v>3721</v>
      </c>
      <c s="33" t="s">
        <v>2722</v>
      </c>
      <c s="34">
        <v>0.56926</v>
      </c>
      <c s="35">
        <v>0</v>
      </c>
      <c s="36">
        <f>ROUND(ROUND(H295,2)*ROUND(G295,5),2)</f>
      </c>
      <c r="O295">
        <f>(I295*21)/100</f>
      </c>
      <c t="s">
        <v>27</v>
      </c>
    </row>
    <row r="296" spans="1:5" ht="12.75">
      <c r="A296" s="37" t="s">
        <v>55</v>
      </c>
      <c r="E296" s="38" t="s">
        <v>58</v>
      </c>
    </row>
    <row r="297" spans="1:5" ht="25.5">
      <c r="A297" s="39" t="s">
        <v>57</v>
      </c>
      <c r="E297" s="40" t="s">
        <v>3869</v>
      </c>
    </row>
    <row r="298" spans="1:5" ht="12.75">
      <c r="A298" t="s">
        <v>59</v>
      </c>
      <c r="E298" s="38" t="s">
        <v>3723</v>
      </c>
    </row>
    <row r="299" spans="1:16" ht="12.75">
      <c r="A299" s="26" t="s">
        <v>50</v>
      </c>
      <c s="31" t="s">
        <v>1326</v>
      </c>
      <c s="31" t="s">
        <v>3724</v>
      </c>
      <c s="26" t="s">
        <v>52</v>
      </c>
      <c s="32" t="s">
        <v>3725</v>
      </c>
      <c s="33" t="s">
        <v>54</v>
      </c>
      <c s="34">
        <v>237.1896</v>
      </c>
      <c s="35">
        <v>0</v>
      </c>
      <c s="36">
        <f>ROUND(ROUND(H299,2)*ROUND(G299,5),2)</f>
      </c>
      <c r="O299">
        <f>(I299*21)/100</f>
      </c>
      <c t="s">
        <v>27</v>
      </c>
    </row>
    <row r="300" spans="1:5" ht="12.75">
      <c r="A300" s="37" t="s">
        <v>55</v>
      </c>
      <c r="E300" s="38" t="s">
        <v>58</v>
      </c>
    </row>
    <row r="301" spans="1:5" ht="25.5">
      <c r="A301" s="39" t="s">
        <v>57</v>
      </c>
      <c r="E301" s="40" t="s">
        <v>3870</v>
      </c>
    </row>
    <row r="302" spans="1:5" ht="25.5">
      <c r="A302" t="s">
        <v>59</v>
      </c>
      <c r="E302" s="38" t="s">
        <v>3727</v>
      </c>
    </row>
    <row r="303" spans="1:16" ht="12.75">
      <c r="A303" s="26" t="s">
        <v>50</v>
      </c>
      <c s="31" t="s">
        <v>1320</v>
      </c>
      <c s="31" t="s">
        <v>3728</v>
      </c>
      <c s="26" t="s">
        <v>52</v>
      </c>
      <c s="32" t="s">
        <v>3729</v>
      </c>
      <c s="33" t="s">
        <v>2722</v>
      </c>
      <c s="34">
        <v>21.39274</v>
      </c>
      <c s="35">
        <v>0</v>
      </c>
      <c s="36">
        <f>ROUND(ROUND(H303,2)*ROUND(G303,5),2)</f>
      </c>
      <c r="O303">
        <f>(I303*21)/100</f>
      </c>
      <c t="s">
        <v>27</v>
      </c>
    </row>
    <row r="304" spans="1:5" ht="12.75">
      <c r="A304" s="37" t="s">
        <v>55</v>
      </c>
      <c r="E304" s="38" t="s">
        <v>3730</v>
      </c>
    </row>
    <row r="305" spans="1:5" ht="25.5">
      <c r="A305" s="39" t="s">
        <v>57</v>
      </c>
      <c r="E305" s="40" t="s">
        <v>3871</v>
      </c>
    </row>
    <row r="306" spans="1:5" ht="12.75">
      <c r="A306" t="s">
        <v>59</v>
      </c>
      <c r="E306" s="38" t="s">
        <v>58</v>
      </c>
    </row>
    <row r="307" spans="1:16" ht="12.75">
      <c r="A307" s="26" t="s">
        <v>50</v>
      </c>
      <c s="31" t="s">
        <v>1330</v>
      </c>
      <c s="31" t="s">
        <v>3732</v>
      </c>
      <c s="26" t="s">
        <v>52</v>
      </c>
      <c s="32" t="s">
        <v>3733</v>
      </c>
      <c s="33" t="s">
        <v>2722</v>
      </c>
      <c s="34">
        <v>23.10444</v>
      </c>
      <c s="35">
        <v>0</v>
      </c>
      <c s="36">
        <f>ROUND(ROUND(H307,2)*ROUND(G307,5),2)</f>
      </c>
      <c r="O307">
        <f>(I307*21)/100</f>
      </c>
      <c t="s">
        <v>27</v>
      </c>
    </row>
    <row r="308" spans="1:5" ht="12.75">
      <c r="A308" s="37" t="s">
        <v>55</v>
      </c>
      <c r="E308" s="38" t="s">
        <v>58</v>
      </c>
    </row>
    <row r="309" spans="1:5" ht="25.5">
      <c r="A309" s="39" t="s">
        <v>57</v>
      </c>
      <c r="E309" s="40" t="s">
        <v>3872</v>
      </c>
    </row>
    <row r="310" spans="1:5" ht="12.75">
      <c r="A310" t="s">
        <v>59</v>
      </c>
      <c r="E310" s="38" t="s">
        <v>58</v>
      </c>
    </row>
    <row r="311" spans="1:16" ht="12.75">
      <c r="A311" s="26" t="s">
        <v>50</v>
      </c>
      <c s="31" t="s">
        <v>1318</v>
      </c>
      <c s="31" t="s">
        <v>3735</v>
      </c>
      <c s="26" t="s">
        <v>52</v>
      </c>
      <c s="32" t="s">
        <v>3736</v>
      </c>
      <c s="33" t="s">
        <v>54</v>
      </c>
      <c s="34">
        <v>219.62</v>
      </c>
      <c s="35">
        <v>0</v>
      </c>
      <c s="36">
        <f>ROUND(ROUND(H311,2)*ROUND(G311,5),2)</f>
      </c>
      <c r="O311">
        <f>(I311*21)/100</f>
      </c>
      <c t="s">
        <v>27</v>
      </c>
    </row>
    <row r="312" spans="1:5" ht="12.75">
      <c r="A312" s="37" t="s">
        <v>55</v>
      </c>
      <c r="E312" s="38" t="s">
        <v>58</v>
      </c>
    </row>
    <row r="313" spans="1:5" ht="12.75">
      <c r="A313" s="39" t="s">
        <v>57</v>
      </c>
      <c r="E313" s="40" t="s">
        <v>3873</v>
      </c>
    </row>
    <row r="314" spans="1:5" ht="12.75">
      <c r="A314" t="s">
        <v>59</v>
      </c>
      <c r="E314" s="38" t="s">
        <v>58</v>
      </c>
    </row>
    <row r="315" spans="1:16" ht="12.75">
      <c r="A315" s="26" t="s">
        <v>50</v>
      </c>
      <c s="31" t="s">
        <v>1311</v>
      </c>
      <c s="31" t="s">
        <v>3737</v>
      </c>
      <c s="26" t="s">
        <v>52</v>
      </c>
      <c s="32" t="s">
        <v>3738</v>
      </c>
      <c s="33" t="s">
        <v>54</v>
      </c>
      <c s="34">
        <v>109.81</v>
      </c>
      <c s="35">
        <v>0</v>
      </c>
      <c s="36">
        <f>ROUND(ROUND(H315,2)*ROUND(G315,5),2)</f>
      </c>
      <c r="O315">
        <f>(I315*21)/100</f>
      </c>
      <c t="s">
        <v>27</v>
      </c>
    </row>
    <row r="316" spans="1:5" ht="12.75">
      <c r="A316" s="37" t="s">
        <v>55</v>
      </c>
      <c r="E316" s="38" t="s">
        <v>58</v>
      </c>
    </row>
    <row r="317" spans="1:5" ht="12.75">
      <c r="A317" s="39" t="s">
        <v>57</v>
      </c>
      <c r="E317" s="40" t="s">
        <v>58</v>
      </c>
    </row>
    <row r="318" spans="1:5" ht="25.5">
      <c r="A318" t="s">
        <v>59</v>
      </c>
      <c r="E318" s="38" t="s">
        <v>3739</v>
      </c>
    </row>
    <row r="319" spans="1:16" ht="12.75">
      <c r="A319" s="26" t="s">
        <v>50</v>
      </c>
      <c s="31" t="s">
        <v>1324</v>
      </c>
      <c s="31" t="s">
        <v>3740</v>
      </c>
      <c s="26" t="s">
        <v>52</v>
      </c>
      <c s="32" t="s">
        <v>3741</v>
      </c>
      <c s="33" t="s">
        <v>76</v>
      </c>
      <c s="34">
        <v>52.64</v>
      </c>
      <c s="35">
        <v>0</v>
      </c>
      <c s="36">
        <f>ROUND(ROUND(H319,2)*ROUND(G319,5),2)</f>
      </c>
      <c r="O319">
        <f>(I319*21)/100</f>
      </c>
      <c t="s">
        <v>27</v>
      </c>
    </row>
    <row r="320" spans="1:5" ht="12.75">
      <c r="A320" s="37" t="s">
        <v>55</v>
      </c>
      <c r="E320" s="38" t="s">
        <v>58</v>
      </c>
    </row>
    <row r="321" spans="1:5" ht="12.75">
      <c r="A321" s="39" t="s">
        <v>57</v>
      </c>
      <c r="E321" s="40" t="s">
        <v>58</v>
      </c>
    </row>
    <row r="322" spans="1:5" ht="12.75">
      <c r="A322" t="s">
        <v>59</v>
      </c>
      <c r="E322" s="38" t="s">
        <v>58</v>
      </c>
    </row>
    <row r="323" spans="1:16" ht="12.75">
      <c r="A323" s="26" t="s">
        <v>50</v>
      </c>
      <c s="31" t="s">
        <v>1309</v>
      </c>
      <c s="31" t="s">
        <v>3742</v>
      </c>
      <c s="26" t="s">
        <v>52</v>
      </c>
      <c s="32" t="s">
        <v>3743</v>
      </c>
      <c s="33" t="s">
        <v>54</v>
      </c>
      <c s="34">
        <v>109.81</v>
      </c>
      <c s="35">
        <v>0</v>
      </c>
      <c s="36">
        <f>ROUND(ROUND(H323,2)*ROUND(G323,5),2)</f>
      </c>
      <c r="O323">
        <f>(I323*21)/100</f>
      </c>
      <c t="s">
        <v>27</v>
      </c>
    </row>
    <row r="324" spans="1:5" ht="12.75">
      <c r="A324" s="37" t="s">
        <v>55</v>
      </c>
      <c r="E324" s="38" t="s">
        <v>58</v>
      </c>
    </row>
    <row r="325" spans="1:5" ht="12.75">
      <c r="A325" s="39" t="s">
        <v>57</v>
      </c>
      <c r="E325" s="40" t="s">
        <v>58</v>
      </c>
    </row>
    <row r="326" spans="1:5" ht="12.75">
      <c r="A326" t="s">
        <v>59</v>
      </c>
      <c r="E326" s="38" t="s">
        <v>3744</v>
      </c>
    </row>
    <row r="327" spans="1:16" ht="12.75">
      <c r="A327" s="26" t="s">
        <v>50</v>
      </c>
      <c s="31" t="s">
        <v>1307</v>
      </c>
      <c s="31" t="s">
        <v>3745</v>
      </c>
      <c s="26" t="s">
        <v>52</v>
      </c>
      <c s="32" t="s">
        <v>3746</v>
      </c>
      <c s="33" t="s">
        <v>54</v>
      </c>
      <c s="34">
        <v>109.81</v>
      </c>
      <c s="35">
        <v>0</v>
      </c>
      <c s="36">
        <f>ROUND(ROUND(H327,2)*ROUND(G327,5),2)</f>
      </c>
      <c r="O327">
        <f>(I327*21)/100</f>
      </c>
      <c t="s">
        <v>27</v>
      </c>
    </row>
    <row r="328" spans="1:5" ht="12.75">
      <c r="A328" s="37" t="s">
        <v>55</v>
      </c>
      <c r="E328" s="38" t="s">
        <v>58</v>
      </c>
    </row>
    <row r="329" spans="1:5" ht="12.75">
      <c r="A329" s="39" t="s">
        <v>57</v>
      </c>
      <c r="E329" s="40" t="s">
        <v>58</v>
      </c>
    </row>
    <row r="330" spans="1:5" ht="12.75">
      <c r="A330" t="s">
        <v>59</v>
      </c>
      <c r="E330" s="38" t="s">
        <v>58</v>
      </c>
    </row>
    <row r="331" spans="1:16" ht="12.75">
      <c r="A331" s="26" t="s">
        <v>50</v>
      </c>
      <c s="31" t="s">
        <v>1316</v>
      </c>
      <c s="31" t="s">
        <v>3747</v>
      </c>
      <c s="26" t="s">
        <v>52</v>
      </c>
      <c s="32" t="s">
        <v>3748</v>
      </c>
      <c s="33" t="s">
        <v>54</v>
      </c>
      <c s="34">
        <v>109.81</v>
      </c>
      <c s="35">
        <v>0</v>
      </c>
      <c s="36">
        <f>ROUND(ROUND(H331,2)*ROUND(G331,5),2)</f>
      </c>
      <c r="O331">
        <f>(I331*21)/100</f>
      </c>
      <c t="s">
        <v>27</v>
      </c>
    </row>
    <row r="332" spans="1:5" ht="12.75">
      <c r="A332" s="37" t="s">
        <v>55</v>
      </c>
      <c r="E332" s="38" t="s">
        <v>58</v>
      </c>
    </row>
    <row r="333" spans="1:5" ht="12.75">
      <c r="A333" s="39" t="s">
        <v>57</v>
      </c>
      <c r="E333" s="40" t="s">
        <v>58</v>
      </c>
    </row>
    <row r="334" spans="1:5" ht="12.75">
      <c r="A334" t="s">
        <v>59</v>
      </c>
      <c r="E334" s="38" t="s">
        <v>58</v>
      </c>
    </row>
    <row r="335" spans="1:16" ht="12.75">
      <c r="A335" s="26" t="s">
        <v>50</v>
      </c>
      <c s="31" t="s">
        <v>1305</v>
      </c>
      <c s="31" t="s">
        <v>3749</v>
      </c>
      <c s="26" t="s">
        <v>52</v>
      </c>
      <c s="32" t="s">
        <v>3750</v>
      </c>
      <c s="33" t="s">
        <v>54</v>
      </c>
      <c s="34">
        <v>110.23</v>
      </c>
      <c s="35">
        <v>0</v>
      </c>
      <c s="36">
        <f>ROUND(ROUND(H335,2)*ROUND(G335,5),2)</f>
      </c>
      <c r="O335">
        <f>(I335*21)/100</f>
      </c>
      <c t="s">
        <v>27</v>
      </c>
    </row>
    <row r="336" spans="1:5" ht="12.75">
      <c r="A336" s="37" t="s">
        <v>55</v>
      </c>
      <c r="E336" s="38" t="s">
        <v>58</v>
      </c>
    </row>
    <row r="337" spans="1:5" ht="25.5">
      <c r="A337" s="39" t="s">
        <v>57</v>
      </c>
      <c r="E337" s="40" t="s">
        <v>3874</v>
      </c>
    </row>
    <row r="338" spans="1:5" ht="12.75">
      <c r="A338" t="s">
        <v>59</v>
      </c>
      <c r="E338" s="38" t="s">
        <v>3751</v>
      </c>
    </row>
    <row r="339" spans="1:18" ht="12.75" customHeight="1">
      <c r="A339" s="6" t="s">
        <v>47</v>
      </c>
      <c s="6"/>
      <c s="43" t="s">
        <v>3875</v>
      </c>
      <c s="6"/>
      <c s="29" t="s">
        <v>3875</v>
      </c>
      <c s="6"/>
      <c s="6"/>
      <c s="6"/>
      <c s="44">
        <f>0+Q339</f>
      </c>
      <c r="O339">
        <f>0+R339</f>
      </c>
      <c r="Q339">
        <f>0+I340+I344+I348+I352+I356+I360+I364</f>
      </c>
      <c>
        <f>0+O340+O344+O348+O352+O356+O360+O364</f>
      </c>
    </row>
    <row r="340" spans="1:16" ht="12.75">
      <c r="A340" s="26" t="s">
        <v>50</v>
      </c>
      <c s="31" t="s">
        <v>1334</v>
      </c>
      <c s="31" t="s">
        <v>3754</v>
      </c>
      <c s="26" t="s">
        <v>52</v>
      </c>
      <c s="32" t="s">
        <v>3755</v>
      </c>
      <c s="33" t="s">
        <v>2722</v>
      </c>
      <c s="34">
        <v>7.7544</v>
      </c>
      <c s="35">
        <v>0</v>
      </c>
      <c s="36">
        <f>ROUND(ROUND(H340,2)*ROUND(G340,5),2)</f>
      </c>
      <c r="O340">
        <f>(I340*21)/100</f>
      </c>
      <c t="s">
        <v>27</v>
      </c>
    </row>
    <row r="341" spans="1:5" ht="12.75">
      <c r="A341" s="37" t="s">
        <v>55</v>
      </c>
      <c r="E341" s="38" t="s">
        <v>58</v>
      </c>
    </row>
    <row r="342" spans="1:5" ht="12.75">
      <c r="A342" s="39" t="s">
        <v>57</v>
      </c>
      <c r="E342" s="40" t="s">
        <v>3876</v>
      </c>
    </row>
    <row r="343" spans="1:5" ht="89.25">
      <c r="A343" t="s">
        <v>59</v>
      </c>
      <c r="E343" s="38" t="s">
        <v>3757</v>
      </c>
    </row>
    <row r="344" spans="1:16" ht="12.75">
      <c r="A344" s="26" t="s">
        <v>50</v>
      </c>
      <c s="31" t="s">
        <v>1336</v>
      </c>
      <c s="31" t="s">
        <v>3784</v>
      </c>
      <c s="26" t="s">
        <v>52</v>
      </c>
      <c s="32" t="s">
        <v>3785</v>
      </c>
      <c s="33" t="s">
        <v>2722</v>
      </c>
      <c s="34">
        <v>7.7544</v>
      </c>
      <c s="35">
        <v>0</v>
      </c>
      <c s="36">
        <f>ROUND(ROUND(H344,2)*ROUND(G344,5),2)</f>
      </c>
      <c r="O344">
        <f>(I344*21)/100</f>
      </c>
      <c t="s">
        <v>27</v>
      </c>
    </row>
    <row r="345" spans="1:5" ht="12.75">
      <c r="A345" s="37" t="s">
        <v>55</v>
      </c>
      <c r="E345" s="38" t="s">
        <v>58</v>
      </c>
    </row>
    <row r="346" spans="1:5" ht="12.75">
      <c r="A346" s="39" t="s">
        <v>57</v>
      </c>
      <c r="E346" s="40" t="s">
        <v>3876</v>
      </c>
    </row>
    <row r="347" spans="1:5" ht="51">
      <c r="A347" t="s">
        <v>59</v>
      </c>
      <c r="E347" s="38" t="s">
        <v>3787</v>
      </c>
    </row>
    <row r="348" spans="1:16" ht="12.75">
      <c r="A348" s="26" t="s">
        <v>50</v>
      </c>
      <c s="31" t="s">
        <v>1338</v>
      </c>
      <c s="31" t="s">
        <v>3788</v>
      </c>
      <c s="26" t="s">
        <v>52</v>
      </c>
      <c s="32" t="s">
        <v>3789</v>
      </c>
      <c s="33" t="s">
        <v>157</v>
      </c>
      <c s="34">
        <v>0.43942</v>
      </c>
      <c s="35">
        <v>0</v>
      </c>
      <c s="36">
        <f>ROUND(ROUND(H348,2)*ROUND(G348,5),2)</f>
      </c>
      <c r="O348">
        <f>(I348*21)/100</f>
      </c>
      <c t="s">
        <v>27</v>
      </c>
    </row>
    <row r="349" spans="1:5" ht="12.75">
      <c r="A349" s="37" t="s">
        <v>55</v>
      </c>
      <c r="E349" s="38" t="s">
        <v>58</v>
      </c>
    </row>
    <row r="350" spans="1:5" ht="12.75">
      <c r="A350" s="39" t="s">
        <v>57</v>
      </c>
      <c r="E350" s="40" t="s">
        <v>3877</v>
      </c>
    </row>
    <row r="351" spans="1:5" ht="12.75">
      <c r="A351" t="s">
        <v>59</v>
      </c>
      <c r="E351" s="38" t="s">
        <v>58</v>
      </c>
    </row>
    <row r="352" spans="1:16" ht="12.75">
      <c r="A352" s="26" t="s">
        <v>50</v>
      </c>
      <c s="31" t="s">
        <v>1342</v>
      </c>
      <c s="31" t="s">
        <v>3728</v>
      </c>
      <c s="26" t="s">
        <v>52</v>
      </c>
      <c s="32" t="s">
        <v>3729</v>
      </c>
      <c s="33" t="s">
        <v>2722</v>
      </c>
      <c s="34">
        <v>25.848</v>
      </c>
      <c s="35">
        <v>0</v>
      </c>
      <c s="36">
        <f>ROUND(ROUND(H352,2)*ROUND(G352,5),2)</f>
      </c>
      <c r="O352">
        <f>(I352*21)/100</f>
      </c>
      <c t="s">
        <v>27</v>
      </c>
    </row>
    <row r="353" spans="1:5" ht="12.75">
      <c r="A353" s="37" t="s">
        <v>55</v>
      </c>
      <c r="E353" s="38" t="s">
        <v>3730</v>
      </c>
    </row>
    <row r="354" spans="1:5" ht="12.75">
      <c r="A354" s="39" t="s">
        <v>57</v>
      </c>
      <c r="E354" s="40" t="s">
        <v>3878</v>
      </c>
    </row>
    <row r="355" spans="1:5" ht="12.75">
      <c r="A355" t="s">
        <v>59</v>
      </c>
      <c r="E355" s="38" t="s">
        <v>58</v>
      </c>
    </row>
    <row r="356" spans="1:16" ht="12.75">
      <c r="A356" s="26" t="s">
        <v>50</v>
      </c>
      <c s="31" t="s">
        <v>1344</v>
      </c>
      <c s="31" t="s">
        <v>3732</v>
      </c>
      <c s="26" t="s">
        <v>52</v>
      </c>
      <c s="32" t="s">
        <v>3733</v>
      </c>
      <c s="33" t="s">
        <v>2722</v>
      </c>
      <c s="34">
        <v>27.91584</v>
      </c>
      <c s="35">
        <v>0</v>
      </c>
      <c s="36">
        <f>ROUND(ROUND(H356,2)*ROUND(G356,5),2)</f>
      </c>
      <c r="O356">
        <f>(I356*21)/100</f>
      </c>
      <c t="s">
        <v>27</v>
      </c>
    </row>
    <row r="357" spans="1:5" ht="12.75">
      <c r="A357" s="37" t="s">
        <v>55</v>
      </c>
      <c r="E357" s="38" t="s">
        <v>58</v>
      </c>
    </row>
    <row r="358" spans="1:5" ht="25.5">
      <c r="A358" s="39" t="s">
        <v>57</v>
      </c>
      <c r="E358" s="40" t="s">
        <v>3879</v>
      </c>
    </row>
    <row r="359" spans="1:5" ht="12.75">
      <c r="A359" t="s">
        <v>59</v>
      </c>
      <c r="E359" s="38" t="s">
        <v>58</v>
      </c>
    </row>
    <row r="360" spans="1:16" ht="12.75">
      <c r="A360" s="26" t="s">
        <v>50</v>
      </c>
      <c s="31" t="s">
        <v>1340</v>
      </c>
      <c s="31" t="s">
        <v>3765</v>
      </c>
      <c s="26" t="s">
        <v>52</v>
      </c>
      <c s="32" t="s">
        <v>3766</v>
      </c>
      <c s="33" t="s">
        <v>54</v>
      </c>
      <c s="34">
        <v>129.24</v>
      </c>
      <c s="35">
        <v>0</v>
      </c>
      <c s="36">
        <f>ROUND(ROUND(H360,2)*ROUND(G360,5),2)</f>
      </c>
      <c r="O360">
        <f>(I360*21)/100</f>
      </c>
      <c t="s">
        <v>27</v>
      </c>
    </row>
    <row r="361" spans="1:5" ht="12.75">
      <c r="A361" s="37" t="s">
        <v>55</v>
      </c>
      <c r="E361" s="38" t="s">
        <v>3767</v>
      </c>
    </row>
    <row r="362" spans="1:5" ht="12.75">
      <c r="A362" s="39" t="s">
        <v>57</v>
      </c>
      <c r="E362" s="40" t="s">
        <v>58</v>
      </c>
    </row>
    <row r="363" spans="1:5" ht="12.75">
      <c r="A363" t="s">
        <v>59</v>
      </c>
      <c r="E363" s="38" t="s">
        <v>3769</v>
      </c>
    </row>
    <row r="364" spans="1:16" ht="12.75">
      <c r="A364" s="26" t="s">
        <v>50</v>
      </c>
      <c s="31" t="s">
        <v>1332</v>
      </c>
      <c s="31" t="s">
        <v>3775</v>
      </c>
      <c s="26" t="s">
        <v>52</v>
      </c>
      <c s="32" t="s">
        <v>3776</v>
      </c>
      <c s="33" t="s">
        <v>54</v>
      </c>
      <c s="34">
        <v>129.24</v>
      </c>
      <c s="35">
        <v>0</v>
      </c>
      <c s="36">
        <f>ROUND(ROUND(H364,2)*ROUND(G364,5),2)</f>
      </c>
      <c r="O364">
        <f>(I364*21)/100</f>
      </c>
      <c t="s">
        <v>27</v>
      </c>
    </row>
    <row r="365" spans="1:5" ht="12.75">
      <c r="A365" s="37" t="s">
        <v>55</v>
      </c>
      <c r="E365" s="38" t="s">
        <v>3777</v>
      </c>
    </row>
    <row r="366" spans="1:5" ht="12.75">
      <c r="A366" s="39" t="s">
        <v>57</v>
      </c>
      <c r="E366" s="40" t="s">
        <v>58</v>
      </c>
    </row>
    <row r="367" spans="1:5" ht="12.75">
      <c r="A367" t="s">
        <v>59</v>
      </c>
      <c r="E367" s="38" t="s">
        <v>58</v>
      </c>
    </row>
    <row r="368" spans="1:18" ht="12.75" customHeight="1">
      <c r="A368" s="6" t="s">
        <v>47</v>
      </c>
      <c s="6"/>
      <c s="43" t="s">
        <v>3880</v>
      </c>
      <c s="6"/>
      <c s="29" t="s">
        <v>3880</v>
      </c>
      <c s="6"/>
      <c s="6"/>
      <c s="6"/>
      <c s="44">
        <f>0+Q368</f>
      </c>
      <c r="O368">
        <f>0+R368</f>
      </c>
      <c r="Q368">
        <f>0+I369+I373+I377+I381+I385+I389+I393+I397+I401</f>
      </c>
      <c>
        <f>0+O369+O373+O377+O381+O385+O389+O393+O397+O401</f>
      </c>
    </row>
    <row r="369" spans="1:16" ht="12.75">
      <c r="A369" s="26" t="s">
        <v>50</v>
      </c>
      <c s="31" t="s">
        <v>1348</v>
      </c>
      <c s="31" t="s">
        <v>3839</v>
      </c>
      <c s="26" t="s">
        <v>52</v>
      </c>
      <c s="32" t="s">
        <v>3840</v>
      </c>
      <c s="33" t="s">
        <v>54</v>
      </c>
      <c s="34">
        <v>14.1474</v>
      </c>
      <c s="35">
        <v>0</v>
      </c>
      <c s="36">
        <f>ROUND(ROUND(H369,2)*ROUND(G369,5),2)</f>
      </c>
      <c r="O369">
        <f>(I369*21)/100</f>
      </c>
      <c t="s">
        <v>27</v>
      </c>
    </row>
    <row r="370" spans="1:5" ht="12.75">
      <c r="A370" s="37" t="s">
        <v>55</v>
      </c>
      <c r="E370" s="38" t="s">
        <v>58</v>
      </c>
    </row>
    <row r="371" spans="1:5" ht="25.5">
      <c r="A371" s="39" t="s">
        <v>57</v>
      </c>
      <c r="E371" s="40" t="s">
        <v>3881</v>
      </c>
    </row>
    <row r="372" spans="1:5" ht="114.75">
      <c r="A372" t="s">
        <v>59</v>
      </c>
      <c r="E372" s="38" t="s">
        <v>3842</v>
      </c>
    </row>
    <row r="373" spans="1:16" ht="12.75">
      <c r="A373" s="26" t="s">
        <v>50</v>
      </c>
      <c s="31" t="s">
        <v>1358</v>
      </c>
      <c s="31" t="s">
        <v>3717</v>
      </c>
      <c s="26" t="s">
        <v>52</v>
      </c>
      <c s="32" t="s">
        <v>3718</v>
      </c>
      <c s="33" t="s">
        <v>54</v>
      </c>
      <c s="34">
        <v>13.87</v>
      </c>
      <c s="35">
        <v>0</v>
      </c>
      <c s="36">
        <f>ROUND(ROUND(H373,2)*ROUND(G373,5),2)</f>
      </c>
      <c r="O373">
        <f>(I373*21)/100</f>
      </c>
      <c t="s">
        <v>27</v>
      </c>
    </row>
    <row r="374" spans="1:5" ht="12.75">
      <c r="A374" s="37" t="s">
        <v>55</v>
      </c>
      <c r="E374" s="38" t="s">
        <v>58</v>
      </c>
    </row>
    <row r="375" spans="1:5" ht="12.75">
      <c r="A375" s="39" t="s">
        <v>57</v>
      </c>
      <c r="E375" s="40" t="s">
        <v>58</v>
      </c>
    </row>
    <row r="376" spans="1:5" ht="12.75">
      <c r="A376" t="s">
        <v>59</v>
      </c>
      <c r="E376" s="38" t="s">
        <v>58</v>
      </c>
    </row>
    <row r="377" spans="1:16" ht="12.75">
      <c r="A377" s="26" t="s">
        <v>50</v>
      </c>
      <c s="31" t="s">
        <v>1362</v>
      </c>
      <c s="31" t="s">
        <v>3754</v>
      </c>
      <c s="26" t="s">
        <v>52</v>
      </c>
      <c s="32" t="s">
        <v>3755</v>
      </c>
      <c s="33" t="s">
        <v>2722</v>
      </c>
      <c s="34">
        <v>1.90019</v>
      </c>
      <c s="35">
        <v>0</v>
      </c>
      <c s="36">
        <f>ROUND(ROUND(H377,2)*ROUND(G377,5),2)</f>
      </c>
      <c r="O377">
        <f>(I377*21)/100</f>
      </c>
      <c t="s">
        <v>27</v>
      </c>
    </row>
    <row r="378" spans="1:5" ht="12.75">
      <c r="A378" s="37" t="s">
        <v>55</v>
      </c>
      <c r="E378" s="38" t="s">
        <v>58</v>
      </c>
    </row>
    <row r="379" spans="1:5" ht="25.5">
      <c r="A379" s="39" t="s">
        <v>57</v>
      </c>
      <c r="E379" s="40" t="s">
        <v>3882</v>
      </c>
    </row>
    <row r="380" spans="1:5" ht="89.25">
      <c r="A380" t="s">
        <v>59</v>
      </c>
      <c r="E380" s="38" t="s">
        <v>3757</v>
      </c>
    </row>
    <row r="381" spans="1:16" ht="12.75">
      <c r="A381" s="26" t="s">
        <v>50</v>
      </c>
      <c s="31" t="s">
        <v>1356</v>
      </c>
      <c s="31" t="s">
        <v>3728</v>
      </c>
      <c s="26" t="s">
        <v>52</v>
      </c>
      <c s="32" t="s">
        <v>3729</v>
      </c>
      <c s="33" t="s">
        <v>2722</v>
      </c>
      <c s="34">
        <v>2.774</v>
      </c>
      <c s="35">
        <v>0</v>
      </c>
      <c s="36">
        <f>ROUND(ROUND(H381,2)*ROUND(G381,5),2)</f>
      </c>
      <c r="O381">
        <f>(I381*21)/100</f>
      </c>
      <c t="s">
        <v>27</v>
      </c>
    </row>
    <row r="382" spans="1:5" ht="12.75">
      <c r="A382" s="37" t="s">
        <v>55</v>
      </c>
      <c r="E382" s="38" t="s">
        <v>3730</v>
      </c>
    </row>
    <row r="383" spans="1:5" ht="12.75">
      <c r="A383" s="39" t="s">
        <v>57</v>
      </c>
      <c r="E383" s="40" t="s">
        <v>3883</v>
      </c>
    </row>
    <row r="384" spans="1:5" ht="12.75">
      <c r="A384" t="s">
        <v>59</v>
      </c>
      <c r="E384" s="38" t="s">
        <v>58</v>
      </c>
    </row>
    <row r="385" spans="1:16" ht="12.75">
      <c r="A385" s="26" t="s">
        <v>50</v>
      </c>
      <c s="31" t="s">
        <v>1354</v>
      </c>
      <c s="31" t="s">
        <v>3732</v>
      </c>
      <c s="26" t="s">
        <v>52</v>
      </c>
      <c s="32" t="s">
        <v>3733</v>
      </c>
      <c s="33" t="s">
        <v>2722</v>
      </c>
      <c s="34">
        <v>3.0514</v>
      </c>
      <c s="35">
        <v>0</v>
      </c>
      <c s="36">
        <f>ROUND(ROUND(H385,2)*ROUND(G385,5),2)</f>
      </c>
      <c r="O385">
        <f>(I385*21)/100</f>
      </c>
      <c t="s">
        <v>27</v>
      </c>
    </row>
    <row r="386" spans="1:5" ht="12.75">
      <c r="A386" s="37" t="s">
        <v>55</v>
      </c>
      <c r="E386" s="38" t="s">
        <v>58</v>
      </c>
    </row>
    <row r="387" spans="1:5" ht="25.5">
      <c r="A387" s="39" t="s">
        <v>57</v>
      </c>
      <c r="E387" s="40" t="s">
        <v>3884</v>
      </c>
    </row>
    <row r="388" spans="1:5" ht="12.75">
      <c r="A388" t="s">
        <v>59</v>
      </c>
      <c r="E388" s="38" t="s">
        <v>58</v>
      </c>
    </row>
    <row r="389" spans="1:16" ht="12.75">
      <c r="A389" s="26" t="s">
        <v>50</v>
      </c>
      <c s="31" t="s">
        <v>1351</v>
      </c>
      <c s="31" t="s">
        <v>3800</v>
      </c>
      <c s="26" t="s">
        <v>52</v>
      </c>
      <c s="32" t="s">
        <v>3801</v>
      </c>
      <c s="33" t="s">
        <v>54</v>
      </c>
      <c s="34">
        <v>13.87</v>
      </c>
      <c s="35">
        <v>0</v>
      </c>
      <c s="36">
        <f>ROUND(ROUND(H389,2)*ROUND(G389,5),2)</f>
      </c>
      <c r="O389">
        <f>(I389*21)/100</f>
      </c>
      <c t="s">
        <v>27</v>
      </c>
    </row>
    <row r="390" spans="1:5" ht="12.75">
      <c r="A390" s="37" t="s">
        <v>55</v>
      </c>
      <c r="E390" s="38" t="s">
        <v>3730</v>
      </c>
    </row>
    <row r="391" spans="1:5" ht="12.75">
      <c r="A391" s="39" t="s">
        <v>57</v>
      </c>
      <c r="E391" s="40" t="s">
        <v>58</v>
      </c>
    </row>
    <row r="392" spans="1:5" ht="38.25">
      <c r="A392" t="s">
        <v>59</v>
      </c>
      <c r="E392" s="38" t="s">
        <v>3803</v>
      </c>
    </row>
    <row r="393" spans="1:16" ht="12.75">
      <c r="A393" s="26" t="s">
        <v>50</v>
      </c>
      <c s="31" t="s">
        <v>1360</v>
      </c>
      <c s="31" t="s">
        <v>3765</v>
      </c>
      <c s="26" t="s">
        <v>52</v>
      </c>
      <c s="32" t="s">
        <v>3766</v>
      </c>
      <c s="33" t="s">
        <v>54</v>
      </c>
      <c s="34">
        <v>13.87</v>
      </c>
      <c s="35">
        <v>0</v>
      </c>
      <c s="36">
        <f>ROUND(ROUND(H393,2)*ROUND(G393,5),2)</f>
      </c>
      <c r="O393">
        <f>(I393*21)/100</f>
      </c>
      <c t="s">
        <v>27</v>
      </c>
    </row>
    <row r="394" spans="1:5" ht="12.75">
      <c r="A394" s="37" t="s">
        <v>55</v>
      </c>
      <c r="E394" s="38" t="s">
        <v>3767</v>
      </c>
    </row>
    <row r="395" spans="1:5" ht="12.75">
      <c r="A395" s="39" t="s">
        <v>57</v>
      </c>
      <c r="E395" s="40" t="s">
        <v>58</v>
      </c>
    </row>
    <row r="396" spans="1:5" ht="12.75">
      <c r="A396" t="s">
        <v>59</v>
      </c>
      <c r="E396" s="38" t="s">
        <v>3769</v>
      </c>
    </row>
    <row r="397" spans="1:16" ht="12.75">
      <c r="A397" s="26" t="s">
        <v>50</v>
      </c>
      <c s="31" t="s">
        <v>1364</v>
      </c>
      <c s="31" t="s">
        <v>3885</v>
      </c>
      <c s="26" t="s">
        <v>52</v>
      </c>
      <c s="32" t="s">
        <v>3886</v>
      </c>
      <c s="33" t="s">
        <v>54</v>
      </c>
      <c s="34">
        <v>13.87</v>
      </c>
      <c s="35">
        <v>0</v>
      </c>
      <c s="36">
        <f>ROUND(ROUND(H397,2)*ROUND(G397,5),2)</f>
      </c>
      <c r="O397">
        <f>(I397*21)/100</f>
      </c>
      <c t="s">
        <v>27</v>
      </c>
    </row>
    <row r="398" spans="1:5" ht="12.75">
      <c r="A398" s="37" t="s">
        <v>55</v>
      </c>
      <c r="E398" s="38" t="s">
        <v>58</v>
      </c>
    </row>
    <row r="399" spans="1:5" ht="12.75">
      <c r="A399" s="39" t="s">
        <v>57</v>
      </c>
      <c r="E399" s="40" t="s">
        <v>58</v>
      </c>
    </row>
    <row r="400" spans="1:5" ht="12.75">
      <c r="A400" t="s">
        <v>59</v>
      </c>
      <c r="E400" s="38" t="s">
        <v>58</v>
      </c>
    </row>
    <row r="401" spans="1:16" ht="12.75">
      <c r="A401" s="26" t="s">
        <v>50</v>
      </c>
      <c s="31" t="s">
        <v>1368</v>
      </c>
      <c s="31" t="s">
        <v>3887</v>
      </c>
      <c s="26" t="s">
        <v>52</v>
      </c>
      <c s="32" t="s">
        <v>3888</v>
      </c>
      <c s="33" t="s">
        <v>76</v>
      </c>
      <c s="34">
        <v>23.9</v>
      </c>
      <c s="35">
        <v>0</v>
      </c>
      <c s="36">
        <f>ROUND(ROUND(H401,2)*ROUND(G401,5),2)</f>
      </c>
      <c r="O401">
        <f>(I401*21)/100</f>
      </c>
      <c t="s">
        <v>27</v>
      </c>
    </row>
    <row r="402" spans="1:5" ht="12.75">
      <c r="A402" s="37" t="s">
        <v>55</v>
      </c>
      <c r="E402" s="38" t="s">
        <v>58</v>
      </c>
    </row>
    <row r="403" spans="1:5" ht="12.75">
      <c r="A403" s="39" t="s">
        <v>57</v>
      </c>
      <c r="E403" s="40" t="s">
        <v>58</v>
      </c>
    </row>
    <row r="404" spans="1:5" ht="12.75">
      <c r="A404" t="s">
        <v>59</v>
      </c>
      <c r="E404" s="38" t="s">
        <v>58</v>
      </c>
    </row>
    <row r="405" spans="1:18" ht="12.75" customHeight="1">
      <c r="A405" s="6" t="s">
        <v>47</v>
      </c>
      <c s="6"/>
      <c s="43" t="s">
        <v>3889</v>
      </c>
      <c s="6"/>
      <c s="29" t="s">
        <v>3889</v>
      </c>
      <c s="6"/>
      <c s="6"/>
      <c s="6"/>
      <c s="44">
        <f>0+Q405</f>
      </c>
      <c r="O405">
        <f>0+R405</f>
      </c>
      <c r="Q405">
        <f>0+I406+I410+I414+I418+I422+I426+I430+I434+I438+I442</f>
      </c>
      <c>
        <f>0+O406+O410+O414+O418+O422+O426+O430+O434+O438+O442</f>
      </c>
    </row>
    <row r="406" spans="1:16" ht="12.75">
      <c r="A406" s="26" t="s">
        <v>50</v>
      </c>
      <c s="31" t="s">
        <v>1390</v>
      </c>
      <c s="31" t="s">
        <v>3779</v>
      </c>
      <c s="26" t="s">
        <v>52</v>
      </c>
      <c s="32" t="s">
        <v>3780</v>
      </c>
      <c s="33" t="s">
        <v>2722</v>
      </c>
      <c s="34">
        <v>6.08818</v>
      </c>
      <c s="35">
        <v>0</v>
      </c>
      <c s="36">
        <f>ROUND(ROUND(H406,2)*ROUND(G406,5),2)</f>
      </c>
      <c r="O406">
        <f>(I406*21)/100</f>
      </c>
      <c t="s">
        <v>27</v>
      </c>
    </row>
    <row r="407" spans="1:5" ht="12.75">
      <c r="A407" s="37" t="s">
        <v>55</v>
      </c>
      <c r="E407" s="38" t="s">
        <v>58</v>
      </c>
    </row>
    <row r="408" spans="1:5" ht="25.5">
      <c r="A408" s="39" t="s">
        <v>57</v>
      </c>
      <c r="E408" s="40" t="s">
        <v>3890</v>
      </c>
    </row>
    <row r="409" spans="1:5" ht="12.75">
      <c r="A409" t="s">
        <v>59</v>
      </c>
      <c r="E409" s="38" t="s">
        <v>3782</v>
      </c>
    </row>
    <row r="410" spans="1:16" ht="12.75">
      <c r="A410" s="26" t="s">
        <v>50</v>
      </c>
      <c s="31" t="s">
        <v>1377</v>
      </c>
      <c s="31" t="s">
        <v>3717</v>
      </c>
      <c s="26" t="s">
        <v>52</v>
      </c>
      <c s="32" t="s">
        <v>3718</v>
      </c>
      <c s="33" t="s">
        <v>54</v>
      </c>
      <c s="34">
        <v>49.74</v>
      </c>
      <c s="35">
        <v>0</v>
      </c>
      <c s="36">
        <f>ROUND(ROUND(H410,2)*ROUND(G410,5),2)</f>
      </c>
      <c r="O410">
        <f>(I410*21)/100</f>
      </c>
      <c t="s">
        <v>27</v>
      </c>
    </row>
    <row r="411" spans="1:5" ht="12.75">
      <c r="A411" s="37" t="s">
        <v>55</v>
      </c>
      <c r="E411" s="38" t="s">
        <v>58</v>
      </c>
    </row>
    <row r="412" spans="1:5" ht="12.75">
      <c r="A412" s="39" t="s">
        <v>57</v>
      </c>
      <c r="E412" s="40" t="s">
        <v>3891</v>
      </c>
    </row>
    <row r="413" spans="1:5" ht="12.75">
      <c r="A413" t="s">
        <v>59</v>
      </c>
      <c r="E413" s="38" t="s">
        <v>58</v>
      </c>
    </row>
    <row r="414" spans="1:16" ht="12.75">
      <c r="A414" s="26" t="s">
        <v>50</v>
      </c>
      <c s="31" t="s">
        <v>1380</v>
      </c>
      <c s="31" t="s">
        <v>3813</v>
      </c>
      <c s="26" t="s">
        <v>52</v>
      </c>
      <c s="32" t="s">
        <v>3814</v>
      </c>
      <c s="33" t="s">
        <v>54</v>
      </c>
      <c s="34">
        <v>49.74</v>
      </c>
      <c s="35">
        <v>0</v>
      </c>
      <c s="36">
        <f>ROUND(ROUND(H414,2)*ROUND(G414,5),2)</f>
      </c>
      <c r="O414">
        <f>(I414*21)/100</f>
      </c>
      <c t="s">
        <v>27</v>
      </c>
    </row>
    <row r="415" spans="1:5" ht="12.75">
      <c r="A415" s="37" t="s">
        <v>55</v>
      </c>
      <c r="E415" s="38" t="s">
        <v>58</v>
      </c>
    </row>
    <row r="416" spans="1:5" ht="12.75">
      <c r="A416" s="39" t="s">
        <v>57</v>
      </c>
      <c r="E416" s="40" t="s">
        <v>3892</v>
      </c>
    </row>
    <row r="417" spans="1:5" ht="25.5">
      <c r="A417" t="s">
        <v>59</v>
      </c>
      <c r="E417" s="38" t="s">
        <v>3815</v>
      </c>
    </row>
    <row r="418" spans="1:16" ht="12.75">
      <c r="A418" s="26" t="s">
        <v>50</v>
      </c>
      <c s="31" t="s">
        <v>1382</v>
      </c>
      <c s="31" t="s">
        <v>3816</v>
      </c>
      <c s="26" t="s">
        <v>52</v>
      </c>
      <c s="32" t="s">
        <v>3817</v>
      </c>
      <c s="33" t="s">
        <v>54</v>
      </c>
      <c s="34">
        <v>198.96</v>
      </c>
      <c s="35">
        <v>0</v>
      </c>
      <c s="36">
        <f>ROUND(ROUND(H418,2)*ROUND(G418,5),2)</f>
      </c>
      <c r="O418">
        <f>(I418*21)/100</f>
      </c>
      <c t="s">
        <v>27</v>
      </c>
    </row>
    <row r="419" spans="1:5" ht="12.75">
      <c r="A419" s="37" t="s">
        <v>55</v>
      </c>
      <c r="E419" s="38" t="s">
        <v>58</v>
      </c>
    </row>
    <row r="420" spans="1:5" ht="12.75">
      <c r="A420" s="39" t="s">
        <v>57</v>
      </c>
      <c r="E420" s="40" t="s">
        <v>3893</v>
      </c>
    </row>
    <row r="421" spans="1:5" ht="12.75">
      <c r="A421" t="s">
        <v>59</v>
      </c>
      <c r="E421" s="38" t="s">
        <v>58</v>
      </c>
    </row>
    <row r="422" spans="1:16" ht="12.75">
      <c r="A422" s="26" t="s">
        <v>50</v>
      </c>
      <c s="31" t="s">
        <v>1384</v>
      </c>
      <c s="31" t="s">
        <v>3800</v>
      </c>
      <c s="26" t="s">
        <v>52</v>
      </c>
      <c s="32" t="s">
        <v>3801</v>
      </c>
      <c s="33" t="s">
        <v>54</v>
      </c>
      <c s="34">
        <v>49.74</v>
      </c>
      <c s="35">
        <v>0</v>
      </c>
      <c s="36">
        <f>ROUND(ROUND(H422,2)*ROUND(G422,5),2)</f>
      </c>
      <c r="O422">
        <f>(I422*21)/100</f>
      </c>
      <c t="s">
        <v>27</v>
      </c>
    </row>
    <row r="423" spans="1:5" ht="12.75">
      <c r="A423" s="37" t="s">
        <v>55</v>
      </c>
      <c r="E423" s="38" t="s">
        <v>3730</v>
      </c>
    </row>
    <row r="424" spans="1:5" ht="12.75">
      <c r="A424" s="39" t="s">
        <v>57</v>
      </c>
      <c r="E424" s="40" t="s">
        <v>58</v>
      </c>
    </row>
    <row r="425" spans="1:5" ht="38.25">
      <c r="A425" t="s">
        <v>59</v>
      </c>
      <c r="E425" s="38" t="s">
        <v>3803</v>
      </c>
    </row>
    <row r="426" spans="1:16" ht="12.75">
      <c r="A426" s="26" t="s">
        <v>50</v>
      </c>
      <c s="31" t="s">
        <v>1386</v>
      </c>
      <c s="31" t="s">
        <v>3765</v>
      </c>
      <c s="26" t="s">
        <v>52</v>
      </c>
      <c s="32" t="s">
        <v>3766</v>
      </c>
      <c s="33" t="s">
        <v>54</v>
      </c>
      <c s="34">
        <v>49.74</v>
      </c>
      <c s="35">
        <v>0</v>
      </c>
      <c s="36">
        <f>ROUND(ROUND(H426,2)*ROUND(G426,5),2)</f>
      </c>
      <c r="O426">
        <f>(I426*21)/100</f>
      </c>
      <c t="s">
        <v>27</v>
      </c>
    </row>
    <row r="427" spans="1:5" ht="12.75">
      <c r="A427" s="37" t="s">
        <v>55</v>
      </c>
      <c r="E427" s="38" t="s">
        <v>3767</v>
      </c>
    </row>
    <row r="428" spans="1:5" ht="12.75">
      <c r="A428" s="39" t="s">
        <v>57</v>
      </c>
      <c r="E428" s="40" t="s">
        <v>58</v>
      </c>
    </row>
    <row r="429" spans="1:5" ht="12.75">
      <c r="A429" t="s">
        <v>59</v>
      </c>
      <c r="E429" s="38" t="s">
        <v>3769</v>
      </c>
    </row>
    <row r="430" spans="1:16" ht="12.75">
      <c r="A430" s="26" t="s">
        <v>50</v>
      </c>
      <c s="31" t="s">
        <v>1371</v>
      </c>
      <c s="31" t="s">
        <v>3894</v>
      </c>
      <c s="26" t="s">
        <v>52</v>
      </c>
      <c s="32" t="s">
        <v>3895</v>
      </c>
      <c s="33" t="s">
        <v>54</v>
      </c>
      <c s="34">
        <v>3.52</v>
      </c>
      <c s="35">
        <v>0</v>
      </c>
      <c s="36">
        <f>ROUND(ROUND(H430,2)*ROUND(G430,5),2)</f>
      </c>
      <c r="O430">
        <f>(I430*21)/100</f>
      </c>
      <c t="s">
        <v>27</v>
      </c>
    </row>
    <row r="431" spans="1:5" ht="12.75">
      <c r="A431" s="37" t="s">
        <v>55</v>
      </c>
      <c r="E431" s="38" t="s">
        <v>58</v>
      </c>
    </row>
    <row r="432" spans="1:5" ht="12.75">
      <c r="A432" s="39" t="s">
        <v>57</v>
      </c>
      <c r="E432" s="40" t="s">
        <v>3896</v>
      </c>
    </row>
    <row r="433" spans="1:5" ht="89.25">
      <c r="A433" t="s">
        <v>59</v>
      </c>
      <c r="E433" s="38" t="s">
        <v>3822</v>
      </c>
    </row>
    <row r="434" spans="1:16" ht="12.75">
      <c r="A434" s="26" t="s">
        <v>50</v>
      </c>
      <c s="31" t="s">
        <v>1373</v>
      </c>
      <c s="31" t="s">
        <v>3823</v>
      </c>
      <c s="26" t="s">
        <v>52</v>
      </c>
      <c s="32" t="s">
        <v>3824</v>
      </c>
      <c s="33" t="s">
        <v>54</v>
      </c>
      <c s="34">
        <v>5.66</v>
      </c>
      <c s="35">
        <v>0</v>
      </c>
      <c s="36">
        <f>ROUND(ROUND(H434,2)*ROUND(G434,5),2)</f>
      </c>
      <c r="O434">
        <f>(I434*21)/100</f>
      </c>
      <c t="s">
        <v>27</v>
      </c>
    </row>
    <row r="435" spans="1:5" ht="12.75">
      <c r="A435" s="37" t="s">
        <v>55</v>
      </c>
      <c r="E435" s="38" t="s">
        <v>58</v>
      </c>
    </row>
    <row r="436" spans="1:5" ht="12.75">
      <c r="A436" s="39" t="s">
        <v>57</v>
      </c>
      <c r="E436" s="40" t="s">
        <v>3897</v>
      </c>
    </row>
    <row r="437" spans="1:5" ht="89.25">
      <c r="A437" t="s">
        <v>59</v>
      </c>
      <c r="E437" s="38" t="s">
        <v>3822</v>
      </c>
    </row>
    <row r="438" spans="1:16" ht="12.75">
      <c r="A438" s="26" t="s">
        <v>50</v>
      </c>
      <c s="31" t="s">
        <v>1375</v>
      </c>
      <c s="31" t="s">
        <v>3832</v>
      </c>
      <c s="26" t="s">
        <v>52</v>
      </c>
      <c s="32" t="s">
        <v>3833</v>
      </c>
      <c s="33" t="s">
        <v>54</v>
      </c>
      <c s="34">
        <v>40.56</v>
      </c>
      <c s="35">
        <v>0</v>
      </c>
      <c s="36">
        <f>ROUND(ROUND(H438,2)*ROUND(G438,5),2)</f>
      </c>
      <c r="O438">
        <f>(I438*21)/100</f>
      </c>
      <c t="s">
        <v>27</v>
      </c>
    </row>
    <row r="439" spans="1:5" ht="12.75">
      <c r="A439" s="37" t="s">
        <v>55</v>
      </c>
      <c r="E439" s="38" t="s">
        <v>58</v>
      </c>
    </row>
    <row r="440" spans="1:5" ht="12.75">
      <c r="A440" s="39" t="s">
        <v>57</v>
      </c>
      <c r="E440" s="40" t="s">
        <v>3898</v>
      </c>
    </row>
    <row r="441" spans="1:5" ht="89.25">
      <c r="A441" t="s">
        <v>59</v>
      </c>
      <c r="E441" s="38" t="s">
        <v>3822</v>
      </c>
    </row>
    <row r="442" spans="1:16" ht="12.75">
      <c r="A442" s="26" t="s">
        <v>50</v>
      </c>
      <c s="31" t="s">
        <v>1393</v>
      </c>
      <c s="31" t="s">
        <v>3835</v>
      </c>
      <c s="26" t="s">
        <v>52</v>
      </c>
      <c s="32" t="s">
        <v>3836</v>
      </c>
      <c s="33" t="s">
        <v>54</v>
      </c>
      <c s="34">
        <v>46.22</v>
      </c>
      <c s="35">
        <v>0</v>
      </c>
      <c s="36">
        <f>ROUND(ROUND(H442,2)*ROUND(G442,5),2)</f>
      </c>
      <c r="O442">
        <f>(I442*21)/100</f>
      </c>
      <c t="s">
        <v>27</v>
      </c>
    </row>
    <row r="443" spans="1:5" ht="12.75">
      <c r="A443" s="37" t="s">
        <v>55</v>
      </c>
      <c r="E443" s="38" t="s">
        <v>58</v>
      </c>
    </row>
    <row r="444" spans="1:5" ht="12.75">
      <c r="A444" s="39" t="s">
        <v>57</v>
      </c>
      <c r="E444" s="40" t="s">
        <v>58</v>
      </c>
    </row>
    <row r="445" spans="1:5" ht="63.75">
      <c r="A445" t="s">
        <v>59</v>
      </c>
      <c r="E445" s="38" t="s">
        <v>3837</v>
      </c>
    </row>
    <row r="446" spans="1:18" ht="12.75" customHeight="1">
      <c r="A446" s="6" t="s">
        <v>47</v>
      </c>
      <c s="6"/>
      <c s="43" t="s">
        <v>3899</v>
      </c>
      <c s="6"/>
      <c s="29" t="s">
        <v>3900</v>
      </c>
      <c s="6"/>
      <c s="6"/>
      <c s="6"/>
      <c s="44">
        <f>0+Q446</f>
      </c>
      <c r="O446">
        <f>0+R446</f>
      </c>
      <c r="Q446">
        <f>0+I447</f>
      </c>
      <c>
        <f>0+O447</f>
      </c>
    </row>
    <row r="447" spans="1:16" ht="12.75">
      <c r="A447" s="26" t="s">
        <v>50</v>
      </c>
      <c s="31" t="s">
        <v>1396</v>
      </c>
      <c s="31" t="s">
        <v>3775</v>
      </c>
      <c s="26" t="s">
        <v>52</v>
      </c>
      <c s="32" t="s">
        <v>3776</v>
      </c>
      <c s="33" t="s">
        <v>54</v>
      </c>
      <c s="34">
        <v>3.52</v>
      </c>
      <c s="35">
        <v>0</v>
      </c>
      <c s="36">
        <f>ROUND(ROUND(H447,2)*ROUND(G447,5),2)</f>
      </c>
      <c r="O447">
        <f>(I447*21)/100</f>
      </c>
      <c t="s">
        <v>27</v>
      </c>
    </row>
    <row r="448" spans="1:5" ht="12.75">
      <c r="A448" s="37" t="s">
        <v>55</v>
      </c>
      <c r="E448" s="38" t="s">
        <v>3777</v>
      </c>
    </row>
    <row r="449" spans="1:5" ht="12.75">
      <c r="A449" s="39" t="s">
        <v>57</v>
      </c>
      <c r="E449" s="40" t="s">
        <v>58</v>
      </c>
    </row>
    <row r="450" spans="1:5" ht="12.75">
      <c r="A450" t="s">
        <v>59</v>
      </c>
      <c r="E450" s="38" t="s">
        <v>58</v>
      </c>
    </row>
    <row r="451" spans="1:18" ht="12.75" customHeight="1">
      <c r="A451" s="6" t="s">
        <v>47</v>
      </c>
      <c s="6"/>
      <c s="43" t="s">
        <v>3901</v>
      </c>
      <c s="6"/>
      <c s="29" t="s">
        <v>3901</v>
      </c>
      <c s="6"/>
      <c s="6"/>
      <c s="6"/>
      <c s="44">
        <f>0+Q451</f>
      </c>
      <c r="O451">
        <f>0+R451</f>
      </c>
      <c r="Q451">
        <f>0+I452+I456+I460+I464+I468+I472</f>
      </c>
      <c>
        <f>0+O452+O456+O460+O464+O468+O472</f>
      </c>
    </row>
    <row r="452" spans="1:16" ht="12.75">
      <c r="A452" s="26" t="s">
        <v>50</v>
      </c>
      <c s="31" t="s">
        <v>1398</v>
      </c>
      <c s="31" t="s">
        <v>3850</v>
      </c>
      <c s="26" t="s">
        <v>52</v>
      </c>
      <c s="32" t="s">
        <v>3851</v>
      </c>
      <c s="33" t="s">
        <v>54</v>
      </c>
      <c s="34">
        <v>684.25</v>
      </c>
      <c s="35">
        <v>0</v>
      </c>
      <c s="36">
        <f>ROUND(ROUND(H452,2)*ROUND(G452,5),2)</f>
      </c>
      <c r="O452">
        <f>(I452*21)/100</f>
      </c>
      <c t="s">
        <v>27</v>
      </c>
    </row>
    <row r="453" spans="1:5" ht="12.75">
      <c r="A453" s="37" t="s">
        <v>55</v>
      </c>
      <c r="E453" s="38" t="s">
        <v>58</v>
      </c>
    </row>
    <row r="454" spans="1:5" ht="25.5">
      <c r="A454" s="39" t="s">
        <v>57</v>
      </c>
      <c r="E454" s="40" t="s">
        <v>3902</v>
      </c>
    </row>
    <row r="455" spans="1:5" ht="89.25">
      <c r="A455" t="s">
        <v>59</v>
      </c>
      <c r="E455" s="38" t="s">
        <v>3853</v>
      </c>
    </row>
    <row r="456" spans="1:16" ht="12.75">
      <c r="A456" s="26" t="s">
        <v>50</v>
      </c>
      <c s="31" t="s">
        <v>1402</v>
      </c>
      <c s="31" t="s">
        <v>3724</v>
      </c>
      <c s="26" t="s">
        <v>52</v>
      </c>
      <c s="32" t="s">
        <v>3725</v>
      </c>
      <c s="33" t="s">
        <v>54</v>
      </c>
      <c s="34">
        <v>654.5</v>
      </c>
      <c s="35">
        <v>0</v>
      </c>
      <c s="36">
        <f>ROUND(ROUND(H456,2)*ROUND(G456,5),2)</f>
      </c>
      <c r="O456">
        <f>(I456*21)/100</f>
      </c>
      <c t="s">
        <v>27</v>
      </c>
    </row>
    <row r="457" spans="1:5" ht="12.75">
      <c r="A457" s="37" t="s">
        <v>55</v>
      </c>
      <c r="E457" s="38" t="s">
        <v>58</v>
      </c>
    </row>
    <row r="458" spans="1:5" ht="25.5">
      <c r="A458" s="39" t="s">
        <v>57</v>
      </c>
      <c r="E458" s="40" t="s">
        <v>3903</v>
      </c>
    </row>
    <row r="459" spans="1:5" ht="25.5">
      <c r="A459" t="s">
        <v>59</v>
      </c>
      <c r="E459" s="38" t="s">
        <v>3727</v>
      </c>
    </row>
    <row r="460" spans="1:16" ht="12.75">
      <c r="A460" s="26" t="s">
        <v>50</v>
      </c>
      <c s="31" t="s">
        <v>1413</v>
      </c>
      <c s="31" t="s">
        <v>3735</v>
      </c>
      <c s="26" t="s">
        <v>52</v>
      </c>
      <c s="32" t="s">
        <v>3736</v>
      </c>
      <c s="33" t="s">
        <v>54</v>
      </c>
      <c s="34">
        <v>595</v>
      </c>
      <c s="35">
        <v>0</v>
      </c>
      <c s="36">
        <f>ROUND(ROUND(H460,2)*ROUND(G460,5),2)</f>
      </c>
      <c r="O460">
        <f>(I460*21)/100</f>
      </c>
      <c t="s">
        <v>27</v>
      </c>
    </row>
    <row r="461" spans="1:5" ht="12.75">
      <c r="A461" s="37" t="s">
        <v>55</v>
      </c>
      <c r="E461" s="38" t="s">
        <v>58</v>
      </c>
    </row>
    <row r="462" spans="1:5" ht="12.75">
      <c r="A462" s="39" t="s">
        <v>57</v>
      </c>
      <c r="E462" s="40" t="s">
        <v>58</v>
      </c>
    </row>
    <row r="463" spans="1:5" ht="12.75">
      <c r="A463" t="s">
        <v>59</v>
      </c>
      <c r="E463" s="38" t="s">
        <v>58</v>
      </c>
    </row>
    <row r="464" spans="1:16" ht="12.75">
      <c r="A464" s="26" t="s">
        <v>50</v>
      </c>
      <c s="31" t="s">
        <v>1411</v>
      </c>
      <c s="31" t="s">
        <v>3859</v>
      </c>
      <c s="26" t="s">
        <v>52</v>
      </c>
      <c s="32" t="s">
        <v>3860</v>
      </c>
      <c s="33" t="s">
        <v>54</v>
      </c>
      <c s="34">
        <v>595</v>
      </c>
      <c s="35">
        <v>0</v>
      </c>
      <c s="36">
        <f>ROUND(ROUND(H464,2)*ROUND(G464,5),2)</f>
      </c>
      <c r="O464">
        <f>(I464*21)/100</f>
      </c>
      <c t="s">
        <v>27</v>
      </c>
    </row>
    <row r="465" spans="1:5" ht="12.75">
      <c r="A465" s="37" t="s">
        <v>55</v>
      </c>
      <c r="E465" s="38" t="s">
        <v>3861</v>
      </c>
    </row>
    <row r="466" spans="1:5" ht="12.75">
      <c r="A466" s="39" t="s">
        <v>57</v>
      </c>
      <c r="E466" s="40" t="s">
        <v>58</v>
      </c>
    </row>
    <row r="467" spans="1:5" ht="12.75">
      <c r="A467" t="s">
        <v>59</v>
      </c>
      <c r="E467" s="38" t="s">
        <v>58</v>
      </c>
    </row>
    <row r="468" spans="1:16" ht="12.75">
      <c r="A468" s="26" t="s">
        <v>50</v>
      </c>
      <c s="31" t="s">
        <v>1408</v>
      </c>
      <c s="31" t="s">
        <v>3862</v>
      </c>
      <c s="26" t="s">
        <v>52</v>
      </c>
      <c s="32" t="s">
        <v>3863</v>
      </c>
      <c s="33" t="s">
        <v>76</v>
      </c>
      <c s="34">
        <v>625.3</v>
      </c>
      <c s="35">
        <v>0</v>
      </c>
      <c s="36">
        <f>ROUND(ROUND(H468,2)*ROUND(G468,5),2)</f>
      </c>
      <c r="O468">
        <f>(I468*21)/100</f>
      </c>
      <c t="s">
        <v>27</v>
      </c>
    </row>
    <row r="469" spans="1:5" ht="12.75">
      <c r="A469" s="37" t="s">
        <v>55</v>
      </c>
      <c r="E469" s="38" t="s">
        <v>3864</v>
      </c>
    </row>
    <row r="470" spans="1:5" ht="12.75">
      <c r="A470" s="39" t="s">
        <v>57</v>
      </c>
      <c r="E470" s="40" t="s">
        <v>58</v>
      </c>
    </row>
    <row r="471" spans="1:5" ht="12.75">
      <c r="A471" t="s">
        <v>59</v>
      </c>
      <c r="E471" s="38" t="s">
        <v>58</v>
      </c>
    </row>
    <row r="472" spans="1:16" ht="12.75">
      <c r="A472" s="26" t="s">
        <v>50</v>
      </c>
      <c s="31" t="s">
        <v>1405</v>
      </c>
      <c s="31" t="s">
        <v>3865</v>
      </c>
      <c s="26" t="s">
        <v>52</v>
      </c>
      <c s="32" t="s">
        <v>3866</v>
      </c>
      <c s="33" t="s">
        <v>54</v>
      </c>
      <c s="34">
        <v>595</v>
      </c>
      <c s="35">
        <v>0</v>
      </c>
      <c s="36">
        <f>ROUND(ROUND(H472,2)*ROUND(G472,5),2)</f>
      </c>
      <c r="O472">
        <f>(I472*21)/100</f>
      </c>
      <c t="s">
        <v>27</v>
      </c>
    </row>
    <row r="473" spans="1:5" ht="12.75">
      <c r="A473" s="37" t="s">
        <v>55</v>
      </c>
      <c r="E473" s="38" t="s">
        <v>3867</v>
      </c>
    </row>
    <row r="474" spans="1:5" ht="12.75">
      <c r="A474" s="39" t="s">
        <v>57</v>
      </c>
      <c r="E474" s="40" t="s">
        <v>58</v>
      </c>
    </row>
    <row r="475" spans="1:5" ht="12.75">
      <c r="A475" t="s">
        <v>59</v>
      </c>
      <c r="E475" s="38" t="s">
        <v>58</v>
      </c>
    </row>
    <row r="476" spans="1:18" ht="12.75" customHeight="1">
      <c r="A476" s="6" t="s">
        <v>47</v>
      </c>
      <c s="6"/>
      <c s="43" t="s">
        <v>3904</v>
      </c>
      <c s="6"/>
      <c s="29" t="s">
        <v>3904</v>
      </c>
      <c s="6"/>
      <c s="6"/>
      <c s="6"/>
      <c s="44">
        <f>0+Q476</f>
      </c>
      <c r="O476">
        <f>0+R476</f>
      </c>
      <c r="Q476">
        <f>0+I477+I481+I485</f>
      </c>
      <c>
        <f>0+O477+O481+O485</f>
      </c>
    </row>
    <row r="477" spans="1:16" ht="12.75">
      <c r="A477" s="26" t="s">
        <v>50</v>
      </c>
      <c s="31" t="s">
        <v>1419</v>
      </c>
      <c s="31" t="s">
        <v>2892</v>
      </c>
      <c s="26" t="s">
        <v>52</v>
      </c>
      <c s="32" t="s">
        <v>2893</v>
      </c>
      <c s="33" t="s">
        <v>54</v>
      </c>
      <c s="34">
        <v>76.551</v>
      </c>
      <c s="35">
        <v>0</v>
      </c>
      <c s="36">
        <f>ROUND(ROUND(H477,2)*ROUND(G477,5),2)</f>
      </c>
      <c r="O477">
        <f>(I477*21)/100</f>
      </c>
      <c t="s">
        <v>27</v>
      </c>
    </row>
    <row r="478" spans="1:5" ht="12.75">
      <c r="A478" s="37" t="s">
        <v>55</v>
      </c>
      <c r="E478" s="38" t="s">
        <v>58</v>
      </c>
    </row>
    <row r="479" spans="1:5" ht="12.75">
      <c r="A479" s="39" t="s">
        <v>57</v>
      </c>
      <c r="E479" s="40" t="s">
        <v>3905</v>
      </c>
    </row>
    <row r="480" spans="1:5" ht="12.75">
      <c r="A480" t="s">
        <v>59</v>
      </c>
      <c r="E480" s="38" t="s">
        <v>58</v>
      </c>
    </row>
    <row r="481" spans="1:16" ht="12.75">
      <c r="A481" s="26" t="s">
        <v>50</v>
      </c>
      <c s="31" t="s">
        <v>1422</v>
      </c>
      <c s="31" t="s">
        <v>3791</v>
      </c>
      <c s="26" t="s">
        <v>52</v>
      </c>
      <c s="32" t="s">
        <v>3792</v>
      </c>
      <c s="33" t="s">
        <v>2722</v>
      </c>
      <c s="34">
        <v>7.505</v>
      </c>
      <c s="35">
        <v>0</v>
      </c>
      <c s="36">
        <f>ROUND(ROUND(H481,2)*ROUND(G481,5),2)</f>
      </c>
      <c r="O481">
        <f>(I481*21)/100</f>
      </c>
      <c t="s">
        <v>27</v>
      </c>
    </row>
    <row r="482" spans="1:5" ht="12.75">
      <c r="A482" s="37" t="s">
        <v>55</v>
      </c>
      <c r="E482" s="38" t="s">
        <v>58</v>
      </c>
    </row>
    <row r="483" spans="1:5" ht="38.25">
      <c r="A483" s="39" t="s">
        <v>57</v>
      </c>
      <c r="E483" s="40" t="s">
        <v>3906</v>
      </c>
    </row>
    <row r="484" spans="1:5" ht="25.5">
      <c r="A484" t="s">
        <v>59</v>
      </c>
      <c r="E484" s="38" t="s">
        <v>3794</v>
      </c>
    </row>
    <row r="485" spans="1:16" ht="12.75">
      <c r="A485" s="26" t="s">
        <v>50</v>
      </c>
      <c s="31" t="s">
        <v>1416</v>
      </c>
      <c s="31" t="s">
        <v>3907</v>
      </c>
      <c s="26" t="s">
        <v>52</v>
      </c>
      <c s="32" t="s">
        <v>3908</v>
      </c>
      <c s="33" t="s">
        <v>54</v>
      </c>
      <c s="34">
        <v>75.05</v>
      </c>
      <c s="35">
        <v>0</v>
      </c>
      <c s="36">
        <f>ROUND(ROUND(H485,2)*ROUND(G485,5),2)</f>
      </c>
      <c r="O485">
        <f>(I485*21)/100</f>
      </c>
      <c t="s">
        <v>27</v>
      </c>
    </row>
    <row r="486" spans="1:5" ht="12.75">
      <c r="A486" s="37" t="s">
        <v>55</v>
      </c>
      <c r="E486" s="38" t="s">
        <v>58</v>
      </c>
    </row>
    <row r="487" spans="1:5" ht="12.75">
      <c r="A487" s="39" t="s">
        <v>57</v>
      </c>
      <c r="E487" s="40" t="s">
        <v>3909</v>
      </c>
    </row>
    <row r="488" spans="1:5" ht="25.5">
      <c r="A488" t="s">
        <v>59</v>
      </c>
      <c r="E488" s="38" t="s">
        <v>3910</v>
      </c>
    </row>
    <row r="489" spans="1:18" ht="12.75" customHeight="1">
      <c r="A489" s="6" t="s">
        <v>47</v>
      </c>
      <c s="6"/>
      <c s="43" t="s">
        <v>3911</v>
      </c>
      <c s="6"/>
      <c s="29" t="s">
        <v>3911</v>
      </c>
      <c s="6"/>
      <c s="6"/>
      <c s="6"/>
      <c s="44">
        <f>0+Q489</f>
      </c>
      <c r="O489">
        <f>0+R489</f>
      </c>
      <c r="Q489">
        <f>0+I490+I494+I498+I502+I506+I510+I514+I518</f>
      </c>
      <c>
        <f>0+O490+O494+O498+O502+O506+O510+O514+O518</f>
      </c>
    </row>
    <row r="490" spans="1:16" ht="12.75">
      <c r="A490" s="26" t="s">
        <v>50</v>
      </c>
      <c s="31" t="s">
        <v>1424</v>
      </c>
      <c s="31" t="s">
        <v>3779</v>
      </c>
      <c s="26" t="s">
        <v>52</v>
      </c>
      <c s="32" t="s">
        <v>3780</v>
      </c>
      <c s="33" t="s">
        <v>2722</v>
      </c>
      <c s="34">
        <v>0.41453</v>
      </c>
      <c s="35">
        <v>0</v>
      </c>
      <c s="36">
        <f>ROUND(ROUND(H490,2)*ROUND(G490,5),2)</f>
      </c>
      <c r="O490">
        <f>(I490*21)/100</f>
      </c>
      <c t="s">
        <v>27</v>
      </c>
    </row>
    <row r="491" spans="1:5" ht="12.75">
      <c r="A491" s="37" t="s">
        <v>55</v>
      </c>
      <c r="E491" s="38" t="s">
        <v>58</v>
      </c>
    </row>
    <row r="492" spans="1:5" ht="25.5">
      <c r="A492" s="39" t="s">
        <v>57</v>
      </c>
      <c r="E492" s="40" t="s">
        <v>3912</v>
      </c>
    </row>
    <row r="493" spans="1:5" ht="12.75">
      <c r="A493" t="s">
        <v>59</v>
      </c>
      <c r="E493" s="38" t="s">
        <v>3782</v>
      </c>
    </row>
    <row r="494" spans="1:16" ht="12.75">
      <c r="A494" s="26" t="s">
        <v>50</v>
      </c>
      <c s="31" t="s">
        <v>1444</v>
      </c>
      <c s="31" t="s">
        <v>3754</v>
      </c>
      <c s="26" t="s">
        <v>52</v>
      </c>
      <c s="32" t="s">
        <v>3755</v>
      </c>
      <c s="33" t="s">
        <v>2722</v>
      </c>
      <c s="34">
        <v>0.4064</v>
      </c>
      <c s="35">
        <v>0</v>
      </c>
      <c s="36">
        <f>ROUND(ROUND(H494,2)*ROUND(G494,5),2)</f>
      </c>
      <c r="O494">
        <f>(I494*21)/100</f>
      </c>
      <c t="s">
        <v>27</v>
      </c>
    </row>
    <row r="495" spans="1:5" ht="12.75">
      <c r="A495" s="37" t="s">
        <v>55</v>
      </c>
      <c r="E495" s="38" t="s">
        <v>58</v>
      </c>
    </row>
    <row r="496" spans="1:5" ht="12.75">
      <c r="A496" s="39" t="s">
        <v>57</v>
      </c>
      <c r="E496" s="40" t="s">
        <v>3913</v>
      </c>
    </row>
    <row r="497" spans="1:5" ht="89.25">
      <c r="A497" t="s">
        <v>59</v>
      </c>
      <c r="E497" s="38" t="s">
        <v>3757</v>
      </c>
    </row>
    <row r="498" spans="1:16" ht="12.75">
      <c r="A498" s="26" t="s">
        <v>50</v>
      </c>
      <c s="31" t="s">
        <v>1441</v>
      </c>
      <c s="31" t="s">
        <v>3784</v>
      </c>
      <c s="26" t="s">
        <v>52</v>
      </c>
      <c s="32" t="s">
        <v>3785</v>
      </c>
      <c s="33" t="s">
        <v>2722</v>
      </c>
      <c s="34">
        <v>0.4064</v>
      </c>
      <c s="35">
        <v>0</v>
      </c>
      <c s="36">
        <f>ROUND(ROUND(H498,2)*ROUND(G498,5),2)</f>
      </c>
      <c r="O498">
        <f>(I498*21)/100</f>
      </c>
      <c t="s">
        <v>27</v>
      </c>
    </row>
    <row r="499" spans="1:5" ht="12.75">
      <c r="A499" s="37" t="s">
        <v>55</v>
      </c>
      <c r="E499" s="38" t="s">
        <v>58</v>
      </c>
    </row>
    <row r="500" spans="1:5" ht="12.75">
      <c r="A500" s="39" t="s">
        <v>57</v>
      </c>
      <c r="E500" s="40" t="s">
        <v>3914</v>
      </c>
    </row>
    <row r="501" spans="1:5" ht="51">
      <c r="A501" t="s">
        <v>59</v>
      </c>
      <c r="E501" s="38" t="s">
        <v>3787</v>
      </c>
    </row>
    <row r="502" spans="1:16" ht="12.75">
      <c r="A502" s="26" t="s">
        <v>50</v>
      </c>
      <c s="31" t="s">
        <v>1438</v>
      </c>
      <c s="31" t="s">
        <v>3788</v>
      </c>
      <c s="26" t="s">
        <v>52</v>
      </c>
      <c s="32" t="s">
        <v>3789</v>
      </c>
      <c s="33" t="s">
        <v>157</v>
      </c>
      <c s="34">
        <v>0.00138</v>
      </c>
      <c s="35">
        <v>0</v>
      </c>
      <c s="36">
        <f>ROUND(ROUND(H502,2)*ROUND(G502,5),2)</f>
      </c>
      <c r="O502">
        <f>(I502*21)/100</f>
      </c>
      <c t="s">
        <v>27</v>
      </c>
    </row>
    <row r="503" spans="1:5" ht="12.75">
      <c r="A503" s="37" t="s">
        <v>55</v>
      </c>
      <c r="E503" s="38" t="s">
        <v>58</v>
      </c>
    </row>
    <row r="504" spans="1:5" ht="12.75">
      <c r="A504" s="39" t="s">
        <v>57</v>
      </c>
      <c r="E504" s="40" t="s">
        <v>3915</v>
      </c>
    </row>
    <row r="505" spans="1:5" ht="12.75">
      <c r="A505" t="s">
        <v>59</v>
      </c>
      <c r="E505" s="38" t="s">
        <v>58</v>
      </c>
    </row>
    <row r="506" spans="1:16" ht="12.75">
      <c r="A506" s="26" t="s">
        <v>50</v>
      </c>
      <c s="31" t="s">
        <v>1435</v>
      </c>
      <c s="31" t="s">
        <v>3800</v>
      </c>
      <c s="26" t="s">
        <v>52</v>
      </c>
      <c s="32" t="s">
        <v>3801</v>
      </c>
      <c s="33" t="s">
        <v>54</v>
      </c>
      <c s="34">
        <v>5.08</v>
      </c>
      <c s="35">
        <v>0</v>
      </c>
      <c s="36">
        <f>ROUND(ROUND(H506,2)*ROUND(G506,5),2)</f>
      </c>
      <c r="O506">
        <f>(I506*21)/100</f>
      </c>
      <c t="s">
        <v>27</v>
      </c>
    </row>
    <row r="507" spans="1:5" ht="12.75">
      <c r="A507" s="37" t="s">
        <v>55</v>
      </c>
      <c r="E507" s="38" t="s">
        <v>3730</v>
      </c>
    </row>
    <row r="508" spans="1:5" ht="12.75">
      <c r="A508" s="39" t="s">
        <v>57</v>
      </c>
      <c r="E508" s="40" t="s">
        <v>58</v>
      </c>
    </row>
    <row r="509" spans="1:5" ht="38.25">
      <c r="A509" t="s">
        <v>59</v>
      </c>
      <c r="E509" s="38" t="s">
        <v>3803</v>
      </c>
    </row>
    <row r="510" spans="1:16" ht="12.75">
      <c r="A510" s="26" t="s">
        <v>50</v>
      </c>
      <c s="31" t="s">
        <v>1432</v>
      </c>
      <c s="31" t="s">
        <v>3765</v>
      </c>
      <c s="26" t="s">
        <v>52</v>
      </c>
      <c s="32" t="s">
        <v>3766</v>
      </c>
      <c s="33" t="s">
        <v>54</v>
      </c>
      <c s="34">
        <v>5.08</v>
      </c>
      <c s="35">
        <v>0</v>
      </c>
      <c s="36">
        <f>ROUND(ROUND(H510,2)*ROUND(G510,5),2)</f>
      </c>
      <c r="O510">
        <f>(I510*21)/100</f>
      </c>
      <c t="s">
        <v>27</v>
      </c>
    </row>
    <row r="511" spans="1:5" ht="12.75">
      <c r="A511" s="37" t="s">
        <v>55</v>
      </c>
      <c r="E511" s="38" t="s">
        <v>3767</v>
      </c>
    </row>
    <row r="512" spans="1:5" ht="12.75">
      <c r="A512" s="39" t="s">
        <v>57</v>
      </c>
      <c r="E512" s="40" t="s">
        <v>58</v>
      </c>
    </row>
    <row r="513" spans="1:5" ht="12.75">
      <c r="A513" t="s">
        <v>59</v>
      </c>
      <c r="E513" s="38" t="s">
        <v>3769</v>
      </c>
    </row>
    <row r="514" spans="1:16" ht="12.75">
      <c r="A514" s="26" t="s">
        <v>50</v>
      </c>
      <c s="31" t="s">
        <v>1427</v>
      </c>
      <c s="31" t="s">
        <v>3808</v>
      </c>
      <c s="26" t="s">
        <v>52</v>
      </c>
      <c s="32" t="s">
        <v>3809</v>
      </c>
      <c s="33" t="s">
        <v>76</v>
      </c>
      <c s="34">
        <v>10.08</v>
      </c>
      <c s="35">
        <v>0</v>
      </c>
      <c s="36">
        <f>ROUND(ROUND(H514,2)*ROUND(G514,5),2)</f>
      </c>
      <c r="O514">
        <f>(I514*21)/100</f>
      </c>
      <c t="s">
        <v>27</v>
      </c>
    </row>
    <row r="515" spans="1:5" ht="12.75">
      <c r="A515" s="37" t="s">
        <v>55</v>
      </c>
      <c r="E515" s="38" t="s">
        <v>58</v>
      </c>
    </row>
    <row r="516" spans="1:5" ht="12.75">
      <c r="A516" s="39" t="s">
        <v>57</v>
      </c>
      <c r="E516" s="40" t="s">
        <v>58</v>
      </c>
    </row>
    <row r="517" spans="1:5" ht="12.75">
      <c r="A517" t="s">
        <v>59</v>
      </c>
      <c r="E517" s="38" t="s">
        <v>58</v>
      </c>
    </row>
    <row r="518" spans="1:16" ht="12.75">
      <c r="A518" s="26" t="s">
        <v>50</v>
      </c>
      <c s="31" t="s">
        <v>1429</v>
      </c>
      <c s="31" t="s">
        <v>3775</v>
      </c>
      <c s="26" t="s">
        <v>52</v>
      </c>
      <c s="32" t="s">
        <v>3776</v>
      </c>
      <c s="33" t="s">
        <v>54</v>
      </c>
      <c s="34">
        <v>5.08</v>
      </c>
      <c s="35">
        <v>0</v>
      </c>
      <c s="36">
        <f>ROUND(ROUND(H518,2)*ROUND(G518,5),2)</f>
      </c>
      <c r="O518">
        <f>(I518*21)/100</f>
      </c>
      <c t="s">
        <v>27</v>
      </c>
    </row>
    <row r="519" spans="1:5" ht="12.75">
      <c r="A519" s="37" t="s">
        <v>55</v>
      </c>
      <c r="E519" s="38" t="s">
        <v>3777</v>
      </c>
    </row>
    <row r="520" spans="1:5" ht="12.75">
      <c r="A520" s="39" t="s">
        <v>57</v>
      </c>
      <c r="E520" s="40" t="s">
        <v>58</v>
      </c>
    </row>
    <row r="521" spans="1:5" ht="12.75">
      <c r="A521" t="s">
        <v>59</v>
      </c>
      <c r="E521" s="38" t="s">
        <v>58</v>
      </c>
    </row>
    <row r="522" spans="1:18" ht="12.75" customHeight="1">
      <c r="A522" s="6" t="s">
        <v>47</v>
      </c>
      <c s="6"/>
      <c s="43" t="s">
        <v>3916</v>
      </c>
      <c s="6"/>
      <c s="29" t="s">
        <v>3916</v>
      </c>
      <c s="6"/>
      <c s="6"/>
      <c s="6"/>
      <c s="44">
        <f>0+Q522</f>
      </c>
      <c r="O522">
        <f>0+R522</f>
      </c>
      <c r="Q522">
        <f>0+I523+I527+I531+I535+I539</f>
      </c>
      <c>
        <f>0+O523+O527+O531+O535+O539</f>
      </c>
    </row>
    <row r="523" spans="1:16" ht="12.75">
      <c r="A523" s="26" t="s">
        <v>50</v>
      </c>
      <c s="31" t="s">
        <v>1457</v>
      </c>
      <c s="31" t="s">
        <v>3917</v>
      </c>
      <c s="26" t="s">
        <v>52</v>
      </c>
      <c s="32" t="s">
        <v>3918</v>
      </c>
      <c s="33" t="s">
        <v>54</v>
      </c>
      <c s="34">
        <v>5.5</v>
      </c>
      <c s="35">
        <v>0</v>
      </c>
      <c s="36">
        <f>ROUND(ROUND(H523,2)*ROUND(G523,5),2)</f>
      </c>
      <c r="O523">
        <f>(I523*21)/100</f>
      </c>
      <c t="s">
        <v>27</v>
      </c>
    </row>
    <row r="524" spans="1:5" ht="12.75">
      <c r="A524" s="37" t="s">
        <v>55</v>
      </c>
      <c r="E524" s="38" t="s">
        <v>58</v>
      </c>
    </row>
    <row r="525" spans="1:5" ht="12.75">
      <c r="A525" s="39" t="s">
        <v>57</v>
      </c>
      <c r="E525" s="40" t="s">
        <v>3919</v>
      </c>
    </row>
    <row r="526" spans="1:5" ht="12.75">
      <c r="A526" t="s">
        <v>59</v>
      </c>
      <c r="E526" s="38" t="s">
        <v>58</v>
      </c>
    </row>
    <row r="527" spans="1:16" ht="12.75">
      <c r="A527" s="26" t="s">
        <v>50</v>
      </c>
      <c s="31" t="s">
        <v>1451</v>
      </c>
      <c s="31" t="s">
        <v>3920</v>
      </c>
      <c s="26" t="s">
        <v>52</v>
      </c>
      <c s="32" t="s">
        <v>3921</v>
      </c>
      <c s="33" t="s">
        <v>54</v>
      </c>
      <c s="34">
        <v>5.98</v>
      </c>
      <c s="35">
        <v>0</v>
      </c>
      <c s="36">
        <f>ROUND(ROUND(H527,2)*ROUND(G527,5),2)</f>
      </c>
      <c r="O527">
        <f>(I527*21)/100</f>
      </c>
      <c t="s">
        <v>27</v>
      </c>
    </row>
    <row r="528" spans="1:5" ht="12.75">
      <c r="A528" s="37" t="s">
        <v>55</v>
      </c>
      <c r="E528" s="38" t="s">
        <v>3922</v>
      </c>
    </row>
    <row r="529" spans="1:5" ht="12.75">
      <c r="A529" s="39" t="s">
        <v>57</v>
      </c>
      <c r="E529" s="40" t="s">
        <v>3923</v>
      </c>
    </row>
    <row r="530" spans="1:5" ht="63.75">
      <c r="A530" t="s">
        <v>59</v>
      </c>
      <c r="E530" s="38" t="s">
        <v>3924</v>
      </c>
    </row>
    <row r="531" spans="1:16" ht="12.75">
      <c r="A531" s="26" t="s">
        <v>50</v>
      </c>
      <c s="31" t="s">
        <v>1448</v>
      </c>
      <c s="31" t="s">
        <v>3925</v>
      </c>
      <c s="26" t="s">
        <v>52</v>
      </c>
      <c s="32" t="s">
        <v>3926</v>
      </c>
      <c s="33" t="s">
        <v>54</v>
      </c>
      <c s="34">
        <v>6.6</v>
      </c>
      <c s="35">
        <v>0</v>
      </c>
      <c s="36">
        <f>ROUND(ROUND(H531,2)*ROUND(G531,5),2)</f>
      </c>
      <c r="O531">
        <f>(I531*21)/100</f>
      </c>
      <c t="s">
        <v>27</v>
      </c>
    </row>
    <row r="532" spans="1:5" ht="12.75">
      <c r="A532" s="37" t="s">
        <v>55</v>
      </c>
      <c r="E532" s="38" t="s">
        <v>58</v>
      </c>
    </row>
    <row r="533" spans="1:5" ht="25.5">
      <c r="A533" s="39" t="s">
        <v>57</v>
      </c>
      <c r="E533" s="40" t="s">
        <v>3927</v>
      </c>
    </row>
    <row r="534" spans="1:5" ht="12.75">
      <c r="A534" t="s">
        <v>59</v>
      </c>
      <c r="E534" s="38" t="s">
        <v>58</v>
      </c>
    </row>
    <row r="535" spans="1:16" ht="12.75">
      <c r="A535" s="26" t="s">
        <v>50</v>
      </c>
      <c s="31" t="s">
        <v>1454</v>
      </c>
      <c s="31" t="s">
        <v>3928</v>
      </c>
      <c s="26" t="s">
        <v>52</v>
      </c>
      <c s="32" t="s">
        <v>3929</v>
      </c>
      <c s="33" t="s">
        <v>54</v>
      </c>
      <c s="34">
        <v>5.5</v>
      </c>
      <c s="35">
        <v>0</v>
      </c>
      <c s="36">
        <f>ROUND(ROUND(H535,2)*ROUND(G535,5),2)</f>
      </c>
      <c r="O535">
        <f>(I535*21)/100</f>
      </c>
      <c t="s">
        <v>27</v>
      </c>
    </row>
    <row r="536" spans="1:5" ht="12.75">
      <c r="A536" s="37" t="s">
        <v>55</v>
      </c>
      <c r="E536" s="38" t="s">
        <v>58</v>
      </c>
    </row>
    <row r="537" spans="1:5" ht="12.75">
      <c r="A537" s="39" t="s">
        <v>57</v>
      </c>
      <c r="E537" s="40" t="s">
        <v>58</v>
      </c>
    </row>
    <row r="538" spans="1:5" ht="12.75">
      <c r="A538" t="s">
        <v>59</v>
      </c>
      <c r="E538" s="38" t="s">
        <v>3930</v>
      </c>
    </row>
    <row r="539" spans="1:16" ht="12.75">
      <c r="A539" s="26" t="s">
        <v>50</v>
      </c>
      <c s="31" t="s">
        <v>1446</v>
      </c>
      <c s="31" t="s">
        <v>3931</v>
      </c>
      <c s="26" t="s">
        <v>52</v>
      </c>
      <c s="32" t="s">
        <v>3932</v>
      </c>
      <c s="33" t="s">
        <v>54</v>
      </c>
      <c s="34">
        <v>5.98</v>
      </c>
      <c s="35">
        <v>0</v>
      </c>
      <c s="36">
        <f>ROUND(ROUND(H539,2)*ROUND(G539,5),2)</f>
      </c>
      <c r="O539">
        <f>(I539*21)/100</f>
      </c>
      <c t="s">
        <v>27</v>
      </c>
    </row>
    <row r="540" spans="1:5" ht="12.75">
      <c r="A540" s="37" t="s">
        <v>55</v>
      </c>
      <c r="E540" s="38" t="s">
        <v>58</v>
      </c>
    </row>
    <row r="541" spans="1:5" ht="12.75">
      <c r="A541" s="39" t="s">
        <v>57</v>
      </c>
      <c r="E541" s="40" t="s">
        <v>3933</v>
      </c>
    </row>
    <row r="542" spans="1:5" ht="51">
      <c r="A542" t="s">
        <v>59</v>
      </c>
      <c r="E542" s="38" t="s">
        <v>3934</v>
      </c>
    </row>
    <row r="543" spans="1:18" ht="12.75" customHeight="1">
      <c r="A543" s="6" t="s">
        <v>47</v>
      </c>
      <c s="6"/>
      <c s="43" t="s">
        <v>3935</v>
      </c>
      <c s="6"/>
      <c s="29" t="s">
        <v>3935</v>
      </c>
      <c s="6"/>
      <c s="6"/>
      <c s="6"/>
      <c s="44">
        <f>0+Q543</f>
      </c>
      <c r="O543">
        <f>0+R543</f>
      </c>
      <c r="Q543">
        <f>0+I544+I548+I552+I556+I560+I564+I568+I572+I576+I580+I584+I588</f>
      </c>
      <c>
        <f>0+O544+O548+O552+O556+O560+O564+O568+O572+O576+O580+O584+O588</f>
      </c>
    </row>
    <row r="544" spans="1:16" ht="12.75">
      <c r="A544" s="26" t="s">
        <v>50</v>
      </c>
      <c s="31" t="s">
        <v>1460</v>
      </c>
      <c s="31" t="s">
        <v>3779</v>
      </c>
      <c s="26" t="s">
        <v>52</v>
      </c>
      <c s="32" t="s">
        <v>3780</v>
      </c>
      <c s="33" t="s">
        <v>2722</v>
      </c>
      <c s="34">
        <v>5.00055</v>
      </c>
      <c s="35">
        <v>0</v>
      </c>
      <c s="36">
        <f>ROUND(ROUND(H544,2)*ROUND(G544,5),2)</f>
      </c>
      <c r="O544">
        <f>(I544*21)/100</f>
      </c>
      <c t="s">
        <v>27</v>
      </c>
    </row>
    <row r="545" spans="1:5" ht="12.75">
      <c r="A545" s="37" t="s">
        <v>55</v>
      </c>
      <c r="E545" s="38" t="s">
        <v>58</v>
      </c>
    </row>
    <row r="546" spans="1:5" ht="25.5">
      <c r="A546" s="39" t="s">
        <v>57</v>
      </c>
      <c r="E546" s="40" t="s">
        <v>3936</v>
      </c>
    </row>
    <row r="547" spans="1:5" ht="12.75">
      <c r="A547" t="s">
        <v>59</v>
      </c>
      <c r="E547" s="38" t="s">
        <v>3782</v>
      </c>
    </row>
    <row r="548" spans="1:16" ht="12.75">
      <c r="A548" s="26" t="s">
        <v>50</v>
      </c>
      <c s="31" t="s">
        <v>1472</v>
      </c>
      <c s="31" t="s">
        <v>3937</v>
      </c>
      <c s="26" t="s">
        <v>52</v>
      </c>
      <c s="32" t="s">
        <v>3938</v>
      </c>
      <c s="33" t="s">
        <v>54</v>
      </c>
      <c s="34">
        <v>98.05</v>
      </c>
      <c s="35">
        <v>0</v>
      </c>
      <c s="36">
        <f>ROUND(ROUND(H548,2)*ROUND(G548,5),2)</f>
      </c>
      <c r="O548">
        <f>(I548*21)/100</f>
      </c>
      <c t="s">
        <v>27</v>
      </c>
    </row>
    <row r="549" spans="1:5" ht="12.75">
      <c r="A549" s="37" t="s">
        <v>55</v>
      </c>
      <c r="E549" s="38" t="s">
        <v>58</v>
      </c>
    </row>
    <row r="550" spans="1:5" ht="12.75">
      <c r="A550" s="39" t="s">
        <v>57</v>
      </c>
      <c r="E550" s="40" t="s">
        <v>58</v>
      </c>
    </row>
    <row r="551" spans="1:5" ht="102">
      <c r="A551" t="s">
        <v>59</v>
      </c>
      <c r="E551" s="38" t="s">
        <v>3939</v>
      </c>
    </row>
    <row r="552" spans="1:16" ht="12.75">
      <c r="A552" s="26" t="s">
        <v>50</v>
      </c>
      <c s="31" t="s">
        <v>1466</v>
      </c>
      <c s="31" t="s">
        <v>3795</v>
      </c>
      <c s="26" t="s">
        <v>52</v>
      </c>
      <c s="32" t="s">
        <v>3147</v>
      </c>
      <c s="33" t="s">
        <v>54</v>
      </c>
      <c s="34">
        <v>98.05</v>
      </c>
      <c s="35">
        <v>0</v>
      </c>
      <c s="36">
        <f>ROUND(ROUND(H552,2)*ROUND(G552,5),2)</f>
      </c>
      <c r="O552">
        <f>(I552*21)/100</f>
      </c>
      <c t="s">
        <v>27</v>
      </c>
    </row>
    <row r="553" spans="1:5" ht="12.75">
      <c r="A553" s="37" t="s">
        <v>55</v>
      </c>
      <c r="E553" s="38" t="s">
        <v>3796</v>
      </c>
    </row>
    <row r="554" spans="1:5" ht="12.75">
      <c r="A554" s="39" t="s">
        <v>57</v>
      </c>
      <c r="E554" s="40" t="s">
        <v>58</v>
      </c>
    </row>
    <row r="555" spans="1:5" ht="38.25">
      <c r="A555" t="s">
        <v>59</v>
      </c>
      <c r="E555" s="38" t="s">
        <v>3150</v>
      </c>
    </row>
    <row r="556" spans="1:16" ht="12.75">
      <c r="A556" s="26" t="s">
        <v>50</v>
      </c>
      <c s="31" t="s">
        <v>1463</v>
      </c>
      <c s="31" t="s">
        <v>3797</v>
      </c>
      <c s="26" t="s">
        <v>52</v>
      </c>
      <c s="32" t="s">
        <v>3798</v>
      </c>
      <c s="33" t="s">
        <v>54</v>
      </c>
      <c s="34">
        <v>98.05</v>
      </c>
      <c s="35">
        <v>0</v>
      </c>
      <c s="36">
        <f>ROUND(ROUND(H556,2)*ROUND(G556,5),2)</f>
      </c>
      <c r="O556">
        <f>(I556*21)/100</f>
      </c>
      <c t="s">
        <v>27</v>
      </c>
    </row>
    <row r="557" spans="1:5" ht="12.75">
      <c r="A557" s="37" t="s">
        <v>55</v>
      </c>
      <c r="E557" s="38" t="s">
        <v>3799</v>
      </c>
    </row>
    <row r="558" spans="1:5" ht="12.75">
      <c r="A558" s="39" t="s">
        <v>57</v>
      </c>
      <c r="E558" s="40" t="s">
        <v>58</v>
      </c>
    </row>
    <row r="559" spans="1:5" ht="12.75">
      <c r="A559" t="s">
        <v>59</v>
      </c>
      <c r="E559" s="38" t="s">
        <v>58</v>
      </c>
    </row>
    <row r="560" spans="1:16" ht="12.75">
      <c r="A560" s="26" t="s">
        <v>50</v>
      </c>
      <c s="31" t="s">
        <v>1469</v>
      </c>
      <c s="31" t="s">
        <v>3800</v>
      </c>
      <c s="26" t="s">
        <v>52</v>
      </c>
      <c s="32" t="s">
        <v>3801</v>
      </c>
      <c s="33" t="s">
        <v>54</v>
      </c>
      <c s="34">
        <v>98.05</v>
      </c>
      <c s="35">
        <v>0</v>
      </c>
      <c s="36">
        <f>ROUND(ROUND(H560,2)*ROUND(G560,5),2)</f>
      </c>
      <c r="O560">
        <f>(I560*21)/100</f>
      </c>
      <c t="s">
        <v>27</v>
      </c>
    </row>
    <row r="561" spans="1:5" ht="12.75">
      <c r="A561" s="37" t="s">
        <v>55</v>
      </c>
      <c r="E561" s="38" t="s">
        <v>3730</v>
      </c>
    </row>
    <row r="562" spans="1:5" ht="12.75">
      <c r="A562" s="39" t="s">
        <v>57</v>
      </c>
      <c r="E562" s="40" t="s">
        <v>58</v>
      </c>
    </row>
    <row r="563" spans="1:5" ht="38.25">
      <c r="A563" t="s">
        <v>59</v>
      </c>
      <c r="E563" s="38" t="s">
        <v>3803</v>
      </c>
    </row>
    <row r="564" spans="1:16" ht="12.75">
      <c r="A564" s="26" t="s">
        <v>50</v>
      </c>
      <c s="31" t="s">
        <v>1483</v>
      </c>
      <c s="31" t="s">
        <v>3940</v>
      </c>
      <c s="26" t="s">
        <v>52</v>
      </c>
      <c s="32" t="s">
        <v>3941</v>
      </c>
      <c s="33" t="s">
        <v>76</v>
      </c>
      <c s="34">
        <v>1118.7505</v>
      </c>
      <c s="35">
        <v>0</v>
      </c>
      <c s="36">
        <f>ROUND(ROUND(H564,2)*ROUND(G564,5),2)</f>
      </c>
      <c r="O564">
        <f>(I564*21)/100</f>
      </c>
      <c t="s">
        <v>27</v>
      </c>
    </row>
    <row r="565" spans="1:5" ht="12.75">
      <c r="A565" s="37" t="s">
        <v>55</v>
      </c>
      <c r="E565" s="38" t="s">
        <v>3942</v>
      </c>
    </row>
    <row r="566" spans="1:5" ht="38.25">
      <c r="A566" s="39" t="s">
        <v>57</v>
      </c>
      <c r="E566" s="40" t="s">
        <v>3943</v>
      </c>
    </row>
    <row r="567" spans="1:5" ht="12.75">
      <c r="A567" t="s">
        <v>59</v>
      </c>
      <c r="E567" s="38" t="s">
        <v>58</v>
      </c>
    </row>
    <row r="568" spans="1:16" ht="12.75">
      <c r="A568" s="26" t="s">
        <v>50</v>
      </c>
      <c s="31" t="s">
        <v>1489</v>
      </c>
      <c s="31" t="s">
        <v>3944</v>
      </c>
      <c s="26" t="s">
        <v>52</v>
      </c>
      <c s="32" t="s">
        <v>3945</v>
      </c>
      <c s="33" t="s">
        <v>2722</v>
      </c>
      <c s="34">
        <v>2.70738</v>
      </c>
      <c s="35">
        <v>0</v>
      </c>
      <c s="36">
        <f>ROUND(ROUND(H568,2)*ROUND(G568,5),2)</f>
      </c>
      <c r="O568">
        <f>(I568*21)/100</f>
      </c>
      <c t="s">
        <v>27</v>
      </c>
    </row>
    <row r="569" spans="1:5" ht="12.75">
      <c r="A569" s="37" t="s">
        <v>55</v>
      </c>
      <c r="E569" s="38" t="s">
        <v>58</v>
      </c>
    </row>
    <row r="570" spans="1:5" ht="12.75">
      <c r="A570" s="39" t="s">
        <v>57</v>
      </c>
      <c r="E570" s="40" t="s">
        <v>58</v>
      </c>
    </row>
    <row r="571" spans="1:5" ht="25.5">
      <c r="A571" t="s">
        <v>59</v>
      </c>
      <c r="E571" s="38" t="s">
        <v>3946</v>
      </c>
    </row>
    <row r="572" spans="1:16" ht="12.75">
      <c r="A572" s="26" t="s">
        <v>50</v>
      </c>
      <c s="31" t="s">
        <v>1474</v>
      </c>
      <c s="31" t="s">
        <v>3740</v>
      </c>
      <c s="26" t="s">
        <v>52</v>
      </c>
      <c s="32" t="s">
        <v>3741</v>
      </c>
      <c s="33" t="s">
        <v>76</v>
      </c>
      <c s="34">
        <v>61.8</v>
      </c>
      <c s="35">
        <v>0</v>
      </c>
      <c s="36">
        <f>ROUND(ROUND(H572,2)*ROUND(G572,5),2)</f>
      </c>
      <c r="O572">
        <f>(I572*21)/100</f>
      </c>
      <c t="s">
        <v>27</v>
      </c>
    </row>
    <row r="573" spans="1:5" ht="12.75">
      <c r="A573" s="37" t="s">
        <v>55</v>
      </c>
      <c r="E573" s="38" t="s">
        <v>58</v>
      </c>
    </row>
    <row r="574" spans="1:5" ht="12.75">
      <c r="A574" s="39" t="s">
        <v>57</v>
      </c>
      <c r="E574" s="40" t="s">
        <v>58</v>
      </c>
    </row>
    <row r="575" spans="1:5" ht="12.75">
      <c r="A575" t="s">
        <v>59</v>
      </c>
      <c r="E575" s="38" t="s">
        <v>58</v>
      </c>
    </row>
    <row r="576" spans="1:16" ht="12.75">
      <c r="A576" s="26" t="s">
        <v>50</v>
      </c>
      <c s="31" t="s">
        <v>1481</v>
      </c>
      <c s="31" t="s">
        <v>3742</v>
      </c>
      <c s="26" t="s">
        <v>52</v>
      </c>
      <c s="32" t="s">
        <v>3743</v>
      </c>
      <c s="33" t="s">
        <v>54</v>
      </c>
      <c s="34">
        <v>98.05</v>
      </c>
      <c s="35">
        <v>0</v>
      </c>
      <c s="36">
        <f>ROUND(ROUND(H576,2)*ROUND(G576,5),2)</f>
      </c>
      <c r="O576">
        <f>(I576*21)/100</f>
      </c>
      <c t="s">
        <v>27</v>
      </c>
    </row>
    <row r="577" spans="1:5" ht="12.75">
      <c r="A577" s="37" t="s">
        <v>55</v>
      </c>
      <c r="E577" s="38" t="s">
        <v>58</v>
      </c>
    </row>
    <row r="578" spans="1:5" ht="12.75">
      <c r="A578" s="39" t="s">
        <v>57</v>
      </c>
      <c r="E578" s="40" t="s">
        <v>58</v>
      </c>
    </row>
    <row r="579" spans="1:5" ht="12.75">
      <c r="A579" t="s">
        <v>59</v>
      </c>
      <c r="E579" s="38" t="s">
        <v>3744</v>
      </c>
    </row>
    <row r="580" spans="1:16" ht="12.75">
      <c r="A580" s="26" t="s">
        <v>50</v>
      </c>
      <c s="31" t="s">
        <v>1479</v>
      </c>
      <c s="31" t="s">
        <v>3745</v>
      </c>
      <c s="26" t="s">
        <v>52</v>
      </c>
      <c s="32" t="s">
        <v>3746</v>
      </c>
      <c s="33" t="s">
        <v>54</v>
      </c>
      <c s="34">
        <v>98.05</v>
      </c>
      <c s="35">
        <v>0</v>
      </c>
      <c s="36">
        <f>ROUND(ROUND(H580,2)*ROUND(G580,5),2)</f>
      </c>
      <c r="O580">
        <f>(I580*21)/100</f>
      </c>
      <c t="s">
        <v>27</v>
      </c>
    </row>
    <row r="581" spans="1:5" ht="12.75">
      <c r="A581" s="37" t="s">
        <v>55</v>
      </c>
      <c r="E581" s="38" t="s">
        <v>58</v>
      </c>
    </row>
    <row r="582" spans="1:5" ht="12.75">
      <c r="A582" s="39" t="s">
        <v>57</v>
      </c>
      <c r="E582" s="40" t="s">
        <v>58</v>
      </c>
    </row>
    <row r="583" spans="1:5" ht="12.75">
      <c r="A583" t="s">
        <v>59</v>
      </c>
      <c r="E583" s="38" t="s">
        <v>58</v>
      </c>
    </row>
    <row r="584" spans="1:16" ht="12.75">
      <c r="A584" s="26" t="s">
        <v>50</v>
      </c>
      <c s="31" t="s">
        <v>1477</v>
      </c>
      <c s="31" t="s">
        <v>3749</v>
      </c>
      <c s="26" t="s">
        <v>52</v>
      </c>
      <c s="32" t="s">
        <v>3750</v>
      </c>
      <c s="33" t="s">
        <v>54</v>
      </c>
      <c s="34">
        <v>98.05</v>
      </c>
      <c s="35">
        <v>0</v>
      </c>
      <c s="36">
        <f>ROUND(ROUND(H584,2)*ROUND(G584,5),2)</f>
      </c>
      <c r="O584">
        <f>(I584*21)/100</f>
      </c>
      <c t="s">
        <v>27</v>
      </c>
    </row>
    <row r="585" spans="1:5" ht="12.75">
      <c r="A585" s="37" t="s">
        <v>55</v>
      </c>
      <c r="E585" s="38" t="s">
        <v>58</v>
      </c>
    </row>
    <row r="586" spans="1:5" ht="12.75">
      <c r="A586" s="39" t="s">
        <v>57</v>
      </c>
      <c r="E586" s="40" t="s">
        <v>58</v>
      </c>
    </row>
    <row r="587" spans="1:5" ht="12.75">
      <c r="A587" t="s">
        <v>59</v>
      </c>
      <c r="E587" s="38" t="s">
        <v>3751</v>
      </c>
    </row>
    <row r="588" spans="1:16" ht="12.75">
      <c r="A588" s="26" t="s">
        <v>50</v>
      </c>
      <c s="31" t="s">
        <v>1486</v>
      </c>
      <c s="31" t="s">
        <v>3947</v>
      </c>
      <c s="26" t="s">
        <v>52</v>
      </c>
      <c s="32" t="s">
        <v>3948</v>
      </c>
      <c s="33" t="s">
        <v>54</v>
      </c>
      <c s="34">
        <v>98.05</v>
      </c>
      <c s="35">
        <v>0</v>
      </c>
      <c s="36">
        <f>ROUND(ROUND(H588,2)*ROUND(G588,5),2)</f>
      </c>
      <c r="O588">
        <f>(I588*21)/100</f>
      </c>
      <c t="s">
        <v>27</v>
      </c>
    </row>
    <row r="589" spans="1:5" ht="12.75">
      <c r="A589" s="37" t="s">
        <v>55</v>
      </c>
      <c r="E589" s="38" t="s">
        <v>58</v>
      </c>
    </row>
    <row r="590" spans="1:5" ht="12.75">
      <c r="A590" s="39" t="s">
        <v>57</v>
      </c>
      <c r="E590" s="40" t="s">
        <v>58</v>
      </c>
    </row>
    <row r="591" spans="1:5" ht="12.75">
      <c r="A591" t="s">
        <v>59</v>
      </c>
      <c r="E591" s="38" t="s">
        <v>58</v>
      </c>
    </row>
    <row r="592" spans="1:18" ht="12.75" customHeight="1">
      <c r="A592" s="6" t="s">
        <v>47</v>
      </c>
      <c s="6"/>
      <c s="43" t="s">
        <v>3949</v>
      </c>
      <c s="6"/>
      <c s="29" t="s">
        <v>3949</v>
      </c>
      <c s="6"/>
      <c s="6"/>
      <c s="6"/>
      <c s="44">
        <f>0+Q592</f>
      </c>
      <c r="O592">
        <f>0+R592</f>
      </c>
      <c r="Q592">
        <f>0+I593+I597+I601+I605+I609+I613+I617</f>
      </c>
      <c>
        <f>0+O593+O597+O601+O605+O609+O613+O617</f>
      </c>
    </row>
    <row r="593" spans="1:16" ht="12.75">
      <c r="A593" s="26" t="s">
        <v>50</v>
      </c>
      <c s="31" t="s">
        <v>1492</v>
      </c>
      <c s="31" t="s">
        <v>3779</v>
      </c>
      <c s="26" t="s">
        <v>52</v>
      </c>
      <c s="32" t="s">
        <v>3780</v>
      </c>
      <c s="33" t="s">
        <v>2722</v>
      </c>
      <c s="34">
        <v>2.15965</v>
      </c>
      <c s="35">
        <v>0</v>
      </c>
      <c s="36">
        <f>ROUND(ROUND(H593,2)*ROUND(G593,5),2)</f>
      </c>
      <c r="O593">
        <f>(I593*21)/100</f>
      </c>
      <c t="s">
        <v>27</v>
      </c>
    </row>
    <row r="594" spans="1:5" ht="12.75">
      <c r="A594" s="37" t="s">
        <v>55</v>
      </c>
      <c r="E594" s="38" t="s">
        <v>58</v>
      </c>
    </row>
    <row r="595" spans="1:5" ht="38.25">
      <c r="A595" s="39" t="s">
        <v>57</v>
      </c>
      <c r="E595" s="40" t="s">
        <v>3950</v>
      </c>
    </row>
    <row r="596" spans="1:5" ht="12.75">
      <c r="A596" t="s">
        <v>59</v>
      </c>
      <c r="E596" s="38" t="s">
        <v>3782</v>
      </c>
    </row>
    <row r="597" spans="1:16" ht="12.75">
      <c r="A597" s="26" t="s">
        <v>50</v>
      </c>
      <c s="31" t="s">
        <v>1506</v>
      </c>
      <c s="31" t="s">
        <v>3951</v>
      </c>
      <c s="26" t="s">
        <v>52</v>
      </c>
      <c s="32" t="s">
        <v>3952</v>
      </c>
      <c s="33" t="s">
        <v>54</v>
      </c>
      <c s="34">
        <v>29.5056</v>
      </c>
      <c s="35">
        <v>0</v>
      </c>
      <c s="36">
        <f>ROUND(ROUND(H597,2)*ROUND(G597,5),2)</f>
      </c>
      <c r="O597">
        <f>(I597*21)/100</f>
      </c>
      <c t="s">
        <v>27</v>
      </c>
    </row>
    <row r="598" spans="1:5" ht="12.75">
      <c r="A598" s="37" t="s">
        <v>55</v>
      </c>
      <c r="E598" s="38" t="s">
        <v>58</v>
      </c>
    </row>
    <row r="599" spans="1:5" ht="12.75">
      <c r="A599" s="39" t="s">
        <v>57</v>
      </c>
      <c r="E599" s="40" t="s">
        <v>3953</v>
      </c>
    </row>
    <row r="600" spans="1:5" ht="25.5">
      <c r="A600" t="s">
        <v>59</v>
      </c>
      <c r="E600" s="38" t="s">
        <v>3954</v>
      </c>
    </row>
    <row r="601" spans="1:16" ht="12.75">
      <c r="A601" s="26" t="s">
        <v>50</v>
      </c>
      <c s="31" t="s">
        <v>1495</v>
      </c>
      <c s="31" t="s">
        <v>3754</v>
      </c>
      <c s="26" t="s">
        <v>52</v>
      </c>
      <c s="32" t="s">
        <v>3755</v>
      </c>
      <c s="33" t="s">
        <v>2722</v>
      </c>
      <c s="34">
        <v>2.1856</v>
      </c>
      <c s="35">
        <v>0</v>
      </c>
      <c s="36">
        <f>ROUND(ROUND(H601,2)*ROUND(G601,5),2)</f>
      </c>
      <c r="O601">
        <f>(I601*21)/100</f>
      </c>
      <c t="s">
        <v>27</v>
      </c>
    </row>
    <row r="602" spans="1:5" ht="12.75">
      <c r="A602" s="37" t="s">
        <v>55</v>
      </c>
      <c r="E602" s="38" t="s">
        <v>58</v>
      </c>
    </row>
    <row r="603" spans="1:5" ht="12.75">
      <c r="A603" s="39" t="s">
        <v>57</v>
      </c>
      <c r="E603" s="40" t="s">
        <v>3955</v>
      </c>
    </row>
    <row r="604" spans="1:5" ht="89.25">
      <c r="A604" t="s">
        <v>59</v>
      </c>
      <c r="E604" s="38" t="s">
        <v>3757</v>
      </c>
    </row>
    <row r="605" spans="1:16" ht="12.75">
      <c r="A605" s="26" t="s">
        <v>50</v>
      </c>
      <c s="31" t="s">
        <v>1500</v>
      </c>
      <c s="31" t="s">
        <v>3956</v>
      </c>
      <c s="26" t="s">
        <v>52</v>
      </c>
      <c s="32" t="s">
        <v>3801</v>
      </c>
      <c s="33" t="s">
        <v>54</v>
      </c>
      <c s="34">
        <v>27.32</v>
      </c>
      <c s="35">
        <v>0</v>
      </c>
      <c s="36">
        <f>ROUND(ROUND(H605,2)*ROUND(G605,5),2)</f>
      </c>
      <c r="O605">
        <f>(I605*21)/100</f>
      </c>
      <c t="s">
        <v>27</v>
      </c>
    </row>
    <row r="606" spans="1:5" ht="12.75">
      <c r="A606" s="37" t="s">
        <v>55</v>
      </c>
      <c r="E606" s="38" t="s">
        <v>58</v>
      </c>
    </row>
    <row r="607" spans="1:5" ht="12.75">
      <c r="A607" s="39" t="s">
        <v>57</v>
      </c>
      <c r="E607" s="40" t="s">
        <v>58</v>
      </c>
    </row>
    <row r="608" spans="1:5" ht="38.25">
      <c r="A608" t="s">
        <v>59</v>
      </c>
      <c r="E608" s="38" t="s">
        <v>3803</v>
      </c>
    </row>
    <row r="609" spans="1:16" ht="12.75">
      <c r="A609" s="26" t="s">
        <v>50</v>
      </c>
      <c s="31" t="s">
        <v>1498</v>
      </c>
      <c s="31" t="s">
        <v>3765</v>
      </c>
      <c s="26" t="s">
        <v>52</v>
      </c>
      <c s="32" t="s">
        <v>3766</v>
      </c>
      <c s="33" t="s">
        <v>54</v>
      </c>
      <c s="34">
        <v>27.32</v>
      </c>
      <c s="35">
        <v>0</v>
      </c>
      <c s="36">
        <f>ROUND(ROUND(H609,2)*ROUND(G609,5),2)</f>
      </c>
      <c r="O609">
        <f>(I609*21)/100</f>
      </c>
      <c t="s">
        <v>27</v>
      </c>
    </row>
    <row r="610" spans="1:5" ht="12.75">
      <c r="A610" s="37" t="s">
        <v>55</v>
      </c>
      <c r="E610" s="38" t="s">
        <v>3767</v>
      </c>
    </row>
    <row r="611" spans="1:5" ht="12.75">
      <c r="A611" s="39" t="s">
        <v>57</v>
      </c>
      <c r="E611" s="40" t="s">
        <v>58</v>
      </c>
    </row>
    <row r="612" spans="1:5" ht="12.75">
      <c r="A612" t="s">
        <v>59</v>
      </c>
      <c r="E612" s="38" t="s">
        <v>3769</v>
      </c>
    </row>
    <row r="613" spans="1:16" ht="12.75">
      <c r="A613" s="26" t="s">
        <v>50</v>
      </c>
      <c s="31" t="s">
        <v>1503</v>
      </c>
      <c s="31" t="s">
        <v>3957</v>
      </c>
      <c s="26" t="s">
        <v>52</v>
      </c>
      <c s="32" t="s">
        <v>3958</v>
      </c>
      <c s="33" t="s">
        <v>54</v>
      </c>
      <c s="34">
        <v>27.32</v>
      </c>
      <c s="35">
        <v>0</v>
      </c>
      <c s="36">
        <f>ROUND(ROUND(H613,2)*ROUND(G613,5),2)</f>
      </c>
      <c r="O613">
        <f>(I613*21)/100</f>
      </c>
      <c t="s">
        <v>27</v>
      </c>
    </row>
    <row r="614" spans="1:5" ht="12.75">
      <c r="A614" s="37" t="s">
        <v>55</v>
      </c>
      <c r="E614" s="38" t="s">
        <v>58</v>
      </c>
    </row>
    <row r="615" spans="1:5" ht="12.75">
      <c r="A615" s="39" t="s">
        <v>57</v>
      </c>
      <c r="E615" s="40" t="s">
        <v>58</v>
      </c>
    </row>
    <row r="616" spans="1:5" ht="25.5">
      <c r="A616" t="s">
        <v>59</v>
      </c>
      <c r="E616" s="38" t="s">
        <v>3739</v>
      </c>
    </row>
    <row r="617" spans="1:16" ht="12.75">
      <c r="A617" s="26" t="s">
        <v>50</v>
      </c>
      <c s="31" t="s">
        <v>1509</v>
      </c>
      <c s="31" t="s">
        <v>3959</v>
      </c>
      <c s="26" t="s">
        <v>52</v>
      </c>
      <c s="32" t="s">
        <v>3738</v>
      </c>
      <c s="33" t="s">
        <v>54</v>
      </c>
      <c s="34">
        <v>27.32</v>
      </c>
      <c s="35">
        <v>0</v>
      </c>
      <c s="36">
        <f>ROUND(ROUND(H617,2)*ROUND(G617,5),2)</f>
      </c>
      <c r="O617">
        <f>(I617*21)/100</f>
      </c>
      <c t="s">
        <v>27</v>
      </c>
    </row>
    <row r="618" spans="1:5" ht="12.75">
      <c r="A618" s="37" t="s">
        <v>55</v>
      </c>
      <c r="E618" s="38" t="s">
        <v>3960</v>
      </c>
    </row>
    <row r="619" spans="1:5" ht="12.75">
      <c r="A619" s="39" t="s">
        <v>57</v>
      </c>
      <c r="E619" s="40" t="s">
        <v>58</v>
      </c>
    </row>
    <row r="620" spans="1:5" ht="12.75">
      <c r="A620" t="s">
        <v>59</v>
      </c>
      <c r="E620" s="38" t="s">
        <v>58</v>
      </c>
    </row>
    <row r="621" spans="1:18" ht="12.75" customHeight="1">
      <c r="A621" s="6" t="s">
        <v>47</v>
      </c>
      <c s="6"/>
      <c s="43" t="s">
        <v>3961</v>
      </c>
      <c s="6"/>
      <c s="29" t="s">
        <v>3961</v>
      </c>
      <c s="6"/>
      <c s="6"/>
      <c s="6"/>
      <c s="44">
        <f>0+Q621</f>
      </c>
      <c r="O621">
        <f>0+R621</f>
      </c>
      <c r="Q621">
        <f>0+I622+I626+I630+I634+I638+I642+I646+I650+I654+I658+I662</f>
      </c>
      <c>
        <f>0+O622+O626+O630+O634+O638+O642+O646+O650+O654+O658+O662</f>
      </c>
    </row>
    <row r="622" spans="1:16" ht="12.75">
      <c r="A622" s="26" t="s">
        <v>50</v>
      </c>
      <c s="31" t="s">
        <v>1514</v>
      </c>
      <c s="31" t="s">
        <v>3779</v>
      </c>
      <c s="26" t="s">
        <v>52</v>
      </c>
      <c s="32" t="s">
        <v>3780</v>
      </c>
      <c s="33" t="s">
        <v>2722</v>
      </c>
      <c s="34">
        <v>2.10936</v>
      </c>
      <c s="35">
        <v>0</v>
      </c>
      <c s="36">
        <f>ROUND(ROUND(H622,2)*ROUND(G622,5),2)</f>
      </c>
      <c r="O622">
        <f>(I622*21)/100</f>
      </c>
      <c t="s">
        <v>27</v>
      </c>
    </row>
    <row r="623" spans="1:5" ht="12.75">
      <c r="A623" s="37" t="s">
        <v>55</v>
      </c>
      <c r="E623" s="38" t="s">
        <v>58</v>
      </c>
    </row>
    <row r="624" spans="1:5" ht="25.5">
      <c r="A624" s="39" t="s">
        <v>57</v>
      </c>
      <c r="E624" s="40" t="s">
        <v>3962</v>
      </c>
    </row>
    <row r="625" spans="1:5" ht="12.75">
      <c r="A625" t="s">
        <v>59</v>
      </c>
      <c r="E625" s="38" t="s">
        <v>3782</v>
      </c>
    </row>
    <row r="626" spans="1:16" ht="12.75">
      <c r="A626" s="26" t="s">
        <v>50</v>
      </c>
      <c s="31" t="s">
        <v>1516</v>
      </c>
      <c s="31" t="s">
        <v>3850</v>
      </c>
      <c s="26" t="s">
        <v>52</v>
      </c>
      <c s="32" t="s">
        <v>3851</v>
      </c>
      <c s="33" t="s">
        <v>54</v>
      </c>
      <c s="34">
        <v>29.7275</v>
      </c>
      <c s="35">
        <v>0</v>
      </c>
      <c s="36">
        <f>ROUND(ROUND(H626,2)*ROUND(G626,5),2)</f>
      </c>
      <c r="O626">
        <f>(I626*21)/100</f>
      </c>
      <c t="s">
        <v>27</v>
      </c>
    </row>
    <row r="627" spans="1:5" ht="12.75">
      <c r="A627" s="37" t="s">
        <v>55</v>
      </c>
      <c r="E627" s="38" t="s">
        <v>58</v>
      </c>
    </row>
    <row r="628" spans="1:5" ht="25.5">
      <c r="A628" s="39" t="s">
        <v>57</v>
      </c>
      <c r="E628" s="40" t="s">
        <v>3963</v>
      </c>
    </row>
    <row r="629" spans="1:5" ht="89.25">
      <c r="A629" t="s">
        <v>59</v>
      </c>
      <c r="E629" s="38" t="s">
        <v>3853</v>
      </c>
    </row>
    <row r="630" spans="1:16" ht="12.75">
      <c r="A630" s="26" t="s">
        <v>50</v>
      </c>
      <c s="31" t="s">
        <v>1537</v>
      </c>
      <c s="31" t="s">
        <v>3754</v>
      </c>
      <c s="26" t="s">
        <v>52</v>
      </c>
      <c s="32" t="s">
        <v>3755</v>
      </c>
      <c s="33" t="s">
        <v>2722</v>
      </c>
      <c s="34">
        <v>4.136</v>
      </c>
      <c s="35">
        <v>0</v>
      </c>
      <c s="36">
        <f>ROUND(ROUND(H630,2)*ROUND(G630,5),2)</f>
      </c>
      <c r="O630">
        <f>(I630*21)/100</f>
      </c>
      <c t="s">
        <v>27</v>
      </c>
    </row>
    <row r="631" spans="1:5" ht="12.75">
      <c r="A631" s="37" t="s">
        <v>55</v>
      </c>
      <c r="E631" s="38" t="s">
        <v>58</v>
      </c>
    </row>
    <row r="632" spans="1:5" ht="25.5">
      <c r="A632" s="39" t="s">
        <v>57</v>
      </c>
      <c r="E632" s="40" t="s">
        <v>3964</v>
      </c>
    </row>
    <row r="633" spans="1:5" ht="89.25">
      <c r="A633" t="s">
        <v>59</v>
      </c>
      <c r="E633" s="38" t="s">
        <v>3757</v>
      </c>
    </row>
    <row r="634" spans="1:16" ht="12.75">
      <c r="A634" s="26" t="s">
        <v>50</v>
      </c>
      <c s="31" t="s">
        <v>1534</v>
      </c>
      <c s="31" t="s">
        <v>3784</v>
      </c>
      <c s="26" t="s">
        <v>52</v>
      </c>
      <c s="32" t="s">
        <v>3785</v>
      </c>
      <c s="33" t="s">
        <v>2722</v>
      </c>
      <c s="34">
        <v>2.068</v>
      </c>
      <c s="35">
        <v>0</v>
      </c>
      <c s="36">
        <f>ROUND(ROUND(H634,2)*ROUND(G634,5),2)</f>
      </c>
      <c r="O634">
        <f>(I634*21)/100</f>
      </c>
      <c t="s">
        <v>27</v>
      </c>
    </row>
    <row r="635" spans="1:5" ht="12.75">
      <c r="A635" s="37" t="s">
        <v>55</v>
      </c>
      <c r="E635" s="38" t="s">
        <v>58</v>
      </c>
    </row>
    <row r="636" spans="1:5" ht="12.75">
      <c r="A636" s="39" t="s">
        <v>57</v>
      </c>
      <c r="E636" s="40" t="s">
        <v>3965</v>
      </c>
    </row>
    <row r="637" spans="1:5" ht="51">
      <c r="A637" t="s">
        <v>59</v>
      </c>
      <c r="E637" s="38" t="s">
        <v>3787</v>
      </c>
    </row>
    <row r="638" spans="1:16" ht="12.75">
      <c r="A638" s="26" t="s">
        <v>50</v>
      </c>
      <c s="31" t="s">
        <v>1531</v>
      </c>
      <c s="31" t="s">
        <v>3788</v>
      </c>
      <c s="26" t="s">
        <v>52</v>
      </c>
      <c s="32" t="s">
        <v>3789</v>
      </c>
      <c s="33" t="s">
        <v>157</v>
      </c>
      <c s="34">
        <v>0.08789</v>
      </c>
      <c s="35">
        <v>0</v>
      </c>
      <c s="36">
        <f>ROUND(ROUND(H638,2)*ROUND(G638,5),2)</f>
      </c>
      <c r="O638">
        <f>(I638*21)/100</f>
      </c>
      <c t="s">
        <v>27</v>
      </c>
    </row>
    <row r="639" spans="1:5" ht="12.75">
      <c r="A639" s="37" t="s">
        <v>55</v>
      </c>
      <c r="E639" s="38" t="s">
        <v>58</v>
      </c>
    </row>
    <row r="640" spans="1:5" ht="12.75">
      <c r="A640" s="39" t="s">
        <v>57</v>
      </c>
      <c r="E640" s="40" t="s">
        <v>3966</v>
      </c>
    </row>
    <row r="641" spans="1:5" ht="12.75">
      <c r="A641" t="s">
        <v>59</v>
      </c>
      <c r="E641" s="38" t="s">
        <v>58</v>
      </c>
    </row>
    <row r="642" spans="1:16" ht="12.75">
      <c r="A642" s="26" t="s">
        <v>50</v>
      </c>
      <c s="31" t="s">
        <v>1540</v>
      </c>
      <c s="31" t="s">
        <v>3791</v>
      </c>
      <c s="26" t="s">
        <v>52</v>
      </c>
      <c s="32" t="s">
        <v>3792</v>
      </c>
      <c s="33" t="s">
        <v>2722</v>
      </c>
      <c s="34">
        <v>7.755</v>
      </c>
      <c s="35">
        <v>0</v>
      </c>
      <c s="36">
        <f>ROUND(ROUND(H642,2)*ROUND(G642,5),2)</f>
      </c>
      <c r="O642">
        <f>(I642*21)/100</f>
      </c>
      <c t="s">
        <v>27</v>
      </c>
    </row>
    <row r="643" spans="1:5" ht="12.75">
      <c r="A643" s="37" t="s">
        <v>55</v>
      </c>
      <c r="E643" s="38" t="s">
        <v>58</v>
      </c>
    </row>
    <row r="644" spans="1:5" ht="12.75">
      <c r="A644" s="39" t="s">
        <v>57</v>
      </c>
      <c r="E644" s="40" t="s">
        <v>3967</v>
      </c>
    </row>
    <row r="645" spans="1:5" ht="25.5">
      <c r="A645" t="s">
        <v>59</v>
      </c>
      <c r="E645" s="38" t="s">
        <v>3794</v>
      </c>
    </row>
    <row r="646" spans="1:16" ht="12.75">
      <c r="A646" s="26" t="s">
        <v>50</v>
      </c>
      <c s="31" t="s">
        <v>1512</v>
      </c>
      <c s="31" t="s">
        <v>3956</v>
      </c>
      <c s="26" t="s">
        <v>52</v>
      </c>
      <c s="32" t="s">
        <v>3801</v>
      </c>
      <c s="33" t="s">
        <v>54</v>
      </c>
      <c s="34">
        <v>25.85</v>
      </c>
      <c s="35">
        <v>0</v>
      </c>
      <c s="36">
        <f>ROUND(ROUND(H646,2)*ROUND(G646,5),2)</f>
      </c>
      <c r="O646">
        <f>(I646*21)/100</f>
      </c>
      <c t="s">
        <v>27</v>
      </c>
    </row>
    <row r="647" spans="1:5" ht="12.75">
      <c r="A647" s="37" t="s">
        <v>55</v>
      </c>
      <c r="E647" s="38" t="s">
        <v>58</v>
      </c>
    </row>
    <row r="648" spans="1:5" ht="12.75">
      <c r="A648" s="39" t="s">
        <v>57</v>
      </c>
      <c r="E648" s="40" t="s">
        <v>58</v>
      </c>
    </row>
    <row r="649" spans="1:5" ht="38.25">
      <c r="A649" t="s">
        <v>59</v>
      </c>
      <c r="E649" s="38" t="s">
        <v>3803</v>
      </c>
    </row>
    <row r="650" spans="1:16" ht="12.75">
      <c r="A650" s="26" t="s">
        <v>50</v>
      </c>
      <c s="31" t="s">
        <v>1528</v>
      </c>
      <c s="31" t="s">
        <v>3765</v>
      </c>
      <c s="26" t="s">
        <v>52</v>
      </c>
      <c s="32" t="s">
        <v>3766</v>
      </c>
      <c s="33" t="s">
        <v>54</v>
      </c>
      <c s="34">
        <v>25.85</v>
      </c>
      <c s="35">
        <v>0</v>
      </c>
      <c s="36">
        <f>ROUND(ROUND(H650,2)*ROUND(G650,5),2)</f>
      </c>
      <c r="O650">
        <f>(I650*21)/100</f>
      </c>
      <c t="s">
        <v>27</v>
      </c>
    </row>
    <row r="651" spans="1:5" ht="12.75">
      <c r="A651" s="37" t="s">
        <v>55</v>
      </c>
      <c r="E651" s="38" t="s">
        <v>3767</v>
      </c>
    </row>
    <row r="652" spans="1:5" ht="12.75">
      <c r="A652" s="39" t="s">
        <v>57</v>
      </c>
      <c r="E652" s="40" t="s">
        <v>58</v>
      </c>
    </row>
    <row r="653" spans="1:5" ht="12.75">
      <c r="A653" t="s">
        <v>59</v>
      </c>
      <c r="E653" s="38" t="s">
        <v>3769</v>
      </c>
    </row>
    <row r="654" spans="1:16" ht="12.75">
      <c r="A654" s="26" t="s">
        <v>50</v>
      </c>
      <c s="31" t="s">
        <v>1519</v>
      </c>
      <c s="31" t="s">
        <v>3859</v>
      </c>
      <c s="26" t="s">
        <v>52</v>
      </c>
      <c s="32" t="s">
        <v>3860</v>
      </c>
      <c s="33" t="s">
        <v>54</v>
      </c>
      <c s="34">
        <v>25.85</v>
      </c>
      <c s="35">
        <v>0</v>
      </c>
      <c s="36">
        <f>ROUND(ROUND(H654,2)*ROUND(G654,5),2)</f>
      </c>
      <c r="O654">
        <f>(I654*21)/100</f>
      </c>
      <c t="s">
        <v>27</v>
      </c>
    </row>
    <row r="655" spans="1:5" ht="12.75">
      <c r="A655" s="37" t="s">
        <v>55</v>
      </c>
      <c r="E655" s="38" t="s">
        <v>3861</v>
      </c>
    </row>
    <row r="656" spans="1:5" ht="12.75">
      <c r="A656" s="39" t="s">
        <v>57</v>
      </c>
      <c r="E656" s="40" t="s">
        <v>58</v>
      </c>
    </row>
    <row r="657" spans="1:5" ht="12.75">
      <c r="A657" t="s">
        <v>59</v>
      </c>
      <c r="E657" s="38" t="s">
        <v>58</v>
      </c>
    </row>
    <row r="658" spans="1:16" ht="12.75">
      <c r="A658" s="26" t="s">
        <v>50</v>
      </c>
      <c s="31" t="s">
        <v>1522</v>
      </c>
      <c s="31" t="s">
        <v>3862</v>
      </c>
      <c s="26" t="s">
        <v>52</v>
      </c>
      <c s="32" t="s">
        <v>3863</v>
      </c>
      <c s="33" t="s">
        <v>76</v>
      </c>
      <c s="34">
        <v>25.85</v>
      </c>
      <c s="35">
        <v>0</v>
      </c>
      <c s="36">
        <f>ROUND(ROUND(H658,2)*ROUND(G658,5),2)</f>
      </c>
      <c r="O658">
        <f>(I658*21)/100</f>
      </c>
      <c t="s">
        <v>27</v>
      </c>
    </row>
    <row r="659" spans="1:5" ht="12.75">
      <c r="A659" s="37" t="s">
        <v>55</v>
      </c>
      <c r="E659" s="38" t="s">
        <v>3864</v>
      </c>
    </row>
    <row r="660" spans="1:5" ht="12.75">
      <c r="A660" s="39" t="s">
        <v>57</v>
      </c>
      <c r="E660" s="40" t="s">
        <v>58</v>
      </c>
    </row>
    <row r="661" spans="1:5" ht="12.75">
      <c r="A661" t="s">
        <v>59</v>
      </c>
      <c r="E661" s="38" t="s">
        <v>58</v>
      </c>
    </row>
    <row r="662" spans="1:16" ht="12.75">
      <c r="A662" s="26" t="s">
        <v>50</v>
      </c>
      <c s="31" t="s">
        <v>1525</v>
      </c>
      <c s="31" t="s">
        <v>3865</v>
      </c>
      <c s="26" t="s">
        <v>52</v>
      </c>
      <c s="32" t="s">
        <v>3866</v>
      </c>
      <c s="33" t="s">
        <v>54</v>
      </c>
      <c s="34">
        <v>25.85</v>
      </c>
      <c s="35">
        <v>0</v>
      </c>
      <c s="36">
        <f>ROUND(ROUND(H662,2)*ROUND(G662,5),2)</f>
      </c>
      <c r="O662">
        <f>(I662*21)/100</f>
      </c>
      <c t="s">
        <v>27</v>
      </c>
    </row>
    <row r="663" spans="1:5" ht="12.75">
      <c r="A663" s="37" t="s">
        <v>55</v>
      </c>
      <c r="E663" s="38" t="s">
        <v>3867</v>
      </c>
    </row>
    <row r="664" spans="1:5" ht="12.75">
      <c r="A664" s="39" t="s">
        <v>57</v>
      </c>
      <c r="E664" s="40" t="s">
        <v>58</v>
      </c>
    </row>
    <row r="665" spans="1:5" ht="12.75">
      <c r="A665" t="s">
        <v>59</v>
      </c>
      <c r="E665" s="38" t="s">
        <v>58</v>
      </c>
    </row>
    <row r="666" spans="1:18" ht="12.75" customHeight="1">
      <c r="A666" s="6" t="s">
        <v>47</v>
      </c>
      <c s="6"/>
      <c s="43" t="s">
        <v>3968</v>
      </c>
      <c s="6"/>
      <c s="29" t="s">
        <v>3968</v>
      </c>
      <c s="6"/>
      <c s="6"/>
      <c s="6"/>
      <c s="44">
        <f>0+Q666</f>
      </c>
      <c r="O666">
        <f>0+R666</f>
      </c>
      <c r="Q666">
        <f>0+I667+I671</f>
      </c>
      <c>
        <f>0+O667+O671</f>
      </c>
    </row>
    <row r="667" spans="1:16" ht="12.75">
      <c r="A667" s="26" t="s">
        <v>50</v>
      </c>
      <c s="31" t="s">
        <v>1548</v>
      </c>
      <c s="31" t="s">
        <v>3120</v>
      </c>
      <c s="26" t="s">
        <v>52</v>
      </c>
      <c s="32" t="s">
        <v>3121</v>
      </c>
      <c s="33" t="s">
        <v>54</v>
      </c>
      <c s="34">
        <v>247.1766</v>
      </c>
      <c s="35">
        <v>0</v>
      </c>
      <c s="36">
        <f>ROUND(ROUND(H667,2)*ROUND(G667,5),2)</f>
      </c>
      <c r="O667">
        <f>(I667*21)/100</f>
      </c>
      <c t="s">
        <v>27</v>
      </c>
    </row>
    <row r="668" spans="1:5" ht="12.75">
      <c r="A668" s="37" t="s">
        <v>55</v>
      </c>
      <c r="E668" s="38" t="s">
        <v>58</v>
      </c>
    </row>
    <row r="669" spans="1:5" ht="25.5">
      <c r="A669" s="39" t="s">
        <v>57</v>
      </c>
      <c r="E669" s="40" t="s">
        <v>3969</v>
      </c>
    </row>
    <row r="670" spans="1:5" ht="12.75">
      <c r="A670" t="s">
        <v>59</v>
      </c>
      <c r="E670" s="38" t="s">
        <v>58</v>
      </c>
    </row>
    <row r="671" spans="1:16" ht="12.75">
      <c r="A671" s="26" t="s">
        <v>50</v>
      </c>
      <c s="31" t="s">
        <v>1543</v>
      </c>
      <c s="31" t="s">
        <v>3970</v>
      </c>
      <c s="26" t="s">
        <v>52</v>
      </c>
      <c s="32" t="s">
        <v>3971</v>
      </c>
      <c s="33" t="s">
        <v>54</v>
      </c>
      <c s="34">
        <v>242.33</v>
      </c>
      <c s="35">
        <v>0</v>
      </c>
      <c s="36">
        <f>ROUND(ROUND(H671,2)*ROUND(G671,5),2)</f>
      </c>
      <c r="O671">
        <f>(I671*21)/100</f>
      </c>
      <c t="s">
        <v>27</v>
      </c>
    </row>
    <row r="672" spans="1:5" ht="12.75">
      <c r="A672" s="37" t="s">
        <v>55</v>
      </c>
      <c r="E672" s="38" t="s">
        <v>58</v>
      </c>
    </row>
    <row r="673" spans="1:5" ht="12.75">
      <c r="A673" s="39" t="s">
        <v>57</v>
      </c>
      <c r="E673" s="40" t="s">
        <v>58</v>
      </c>
    </row>
    <row r="674" spans="1:5" ht="12.75">
      <c r="A674" t="s">
        <v>59</v>
      </c>
      <c r="E674"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188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3972</v>
      </c>
      <c s="41">
        <f>0+I9</f>
      </c>
      <c r="O3" t="s">
        <v>22</v>
      </c>
      <c t="s">
        <v>27</v>
      </c>
    </row>
    <row r="4" spans="1:16" ht="15" customHeight="1">
      <c r="A4" t="s">
        <v>16</v>
      </c>
      <c s="12" t="s">
        <v>17</v>
      </c>
      <c s="13" t="s">
        <v>3464</v>
      </c>
      <c s="1"/>
      <c s="14" t="s">
        <v>3465</v>
      </c>
      <c s="1"/>
      <c s="1"/>
      <c s="11"/>
      <c s="11"/>
      <c r="O4" t="s">
        <v>23</v>
      </c>
      <c t="s">
        <v>27</v>
      </c>
    </row>
    <row r="5" spans="1:16" ht="12.75" customHeight="1">
      <c r="A5" t="s">
        <v>20</v>
      </c>
      <c s="16" t="s">
        <v>21</v>
      </c>
      <c s="17" t="s">
        <v>3972</v>
      </c>
      <c s="6"/>
      <c s="18" t="s">
        <v>3973</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806</v>
      </c>
      <c s="27"/>
      <c s="29" t="s">
        <v>3975</v>
      </c>
      <c s="27"/>
      <c s="27"/>
      <c s="27"/>
      <c s="30">
        <f>0+Q9</f>
      </c>
      <c r="O9">
        <f>0+R9</f>
      </c>
      <c r="Q9">
        <f>0+I10+I14+I18+I22+I26+I30+I34+I38+I42+I46+I50+I54+I58+I62+I66+I70+I74+I78+I82+I86+I90+I94+I98+I102+I106+I110+I114+I118+I122+I126+I130+I134+I138+I142+I146+I150+I154+I158+I162+I166+I170+I174+I178+I182+I186+I190+I194+I198+I202+I206+I210+I214+I218+I222+I226+I230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I606+I610+I614+I618+I622+I626+I630+I634+I638+I642+I646+I650+I654+I658+I662+I666+I670+I674+I678+I682+I686+I690+I694+I698+I702+I706+I710+I714+I718+I722+I726+I730+I734+I738+I742+I746+I750+I754+I758+I762+I766+I770+I774+I778+I782+I786+I790+I794+I798+I802+I806+I810+I814+I818+I822+I826+I830+I834+I838+I842+I846+I850+I854+I858+I862+I866+I870+I874+I878+I882+I886+I890+I894+I898+I902+I906+I910+I914+I918+I922+I926+I930+I934+I938+I942+I946+I950+I954+I958+I962+I966+I970+I974+I978+I982+I986+I990+I994+I998+I1002+I1006+I1010+I1014+I1018+I1022+I1026+I1030+I1034+I1038+I1042+I1046+I1050+I1054+I1058+I1062+I1066+I1070+I1074+I1078+I1082+I1086+I1090+I1094+I1098+I1102+I1106+I1110+I1114+I1118+I1122+I1126+I1130+I1134+I1138+I1142+I1146+I1150+I1154+I1158+I1162+I1166+I1170+I1174+I1178+I1182+I1186+I1190+I1194+I1198+I1202+I1206+I1210+I1214+I1218+I1222+I1226+I1230+I1234+I1238+I1242+I1246+I1250+I1254+I1258+I1262+I1266+I1270+I1274+I1278+I1282+I1286+I1290+I1294+I1298+I1302+I1306+I1310+I1314+I1318+I1322+I1326+I1330+I1334+I1338+I1342+I1346+I1350+I1354+I1358+I1362+I1366+I1370+I1374+I1378+I1382+I1386+I1390+I1394+I1398+I1402+I1406+I1410+I1414+I1418+I1422+I1426+I1430+I1434+I1438+I1442+I1446+I1450+I1454+I1458+I1462+I1466+I1470+I1474+I1478+I1482+I1486+I1490+I1494+I1498+I1502+I1506+I1510+I1514+I1518+I1522+I1526+I1530+I1534+I1538+I1542+I1546+I1550+I1554+I1558+I1562+I1566+I1570+I1574+I1578+I1582+I1586+I1590+I1594+I1598+I1602+I1606+I1610+I1614+I1618+I1622+I1626+I1630+I1634+I1638+I1642+I1646+I1650+I1654+I1658+I1662+I1666+I1670+I1674+I1678+I1682+I1686+I1690+I1694+I1698+I1702+I1706+I1710+I1714+I1718+I1722+I1726+I1730+I1734+I1738+I1742+I1746+I1750+I1754+I1758+I1762+I1766+I1770+I1774+I1778+I1782+I1786+I1790+I1794+I1798+I1802+I1806+I1810+I1814+I1818+I1822+I1826+I1830+I1834+I1838+I1842+I1846+I1850+I1854+I1858+I1862+I1866+I1870+I1874+I1878</f>
      </c>
      <c>
        <f>0+O10+O14+O18+O22+O26+O30+O34+O38+O42+O46+O50+O54+O58+O62+O66+O70+O74+O78+O82+O86+O90+O94+O98+O102+O106+O110+O114+O118+O122+O126+O130+O134+O138+O142+O146+O150+O154+O158+O162+O166+O170+O174+O178+O182+O186+O190+O194+O198+O202+O206+O210+O214+O218+O222+O226+O230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O606+O610+O614+O618+O622+O626+O630+O634+O638+O642+O646+O650+O654+O658+O662+O666+O670+O674+O678+O682+O686+O690+O694+O698+O702+O706+O710+O714+O718+O722+O726+O730+O734+O738+O742+O746+O750+O754+O758+O762+O766+O770+O774+O778+O782+O786+O790+O794+O798+O802+O806+O810+O814+O818+O822+O826+O830+O834+O838+O842+O846+O850+O854+O858+O862+O866+O870+O874+O878+O882+O886+O890+O894+O898+O902+O906+O910+O914+O918+O922+O926+O930+O934+O938+O942+O946+O950+O954+O958+O962+O966+O970+O974+O978+O982+O986+O990+O994+O998+O1002+O1006+O1010+O1014+O1018+O1022+O1026+O1030+O1034+O1038+O1042+O1046+O1050+O1054+O1058+O1062+O1066+O1070+O1074+O1078+O1082+O1086+O1090+O1094+O1098+O1102+O1106+O1110+O1114+O1118+O1122+O1126+O1130+O1134+O1138+O1142+O1146+O1150+O1154+O1158+O1162+O1166+O1170+O1174+O1178+O1182+O1186+O1190+O1194+O1198+O1202+O1206+O1210+O1214+O1218+O1222+O1226+O1230+O1234+O1238+O1242+O1246+O1250+O1254+O1258+O1262+O1266+O1270+O1274+O1278+O1282+O1286+O1290+O1294+O1298+O1302+O1306+O1310+O1314+O1318+O1322+O1326+O1330+O1334+O1338+O1342+O1346+O1350+O1354+O1358+O1362+O1366+O1370+O1374+O1378+O1382+O1386+O1390+O1394+O1398+O1402+O1406+O1410+O1414+O1418+O1422+O1426+O1430+O1434+O1438+O1442+O1446+O1450+O1454+O1458+O1462+O1466+O1470+O1474+O1478+O1482+O1486+O1490+O1494+O1498+O1502+O1506+O1510+O1514+O1518+O1522+O1526+O1530+O1534+O1538+O1542+O1546+O1550+O1554+O1558+O1562+O1566+O1570+O1574+O1578+O1582+O1586+O1590+O1594+O1598+O1602+O1606+O1610+O1614+O1618+O1622+O1626+O1630+O1634+O1638+O1642+O1646+O1650+O1654+O1658+O1662+O1666+O1670+O1674+O1678+O1682+O1686+O1690+O1694+O1698+O1702+O1706+O1710+O1714+O1718+O1722+O1726+O1730+O1734+O1738+O1742+O1746+O1750+O1754+O1758+O1762+O1766+O1770+O1774+O1778+O1782+O1786+O1790+O1794+O1798+O1802+O1806+O1810+O1814+O1818+O1822+O1826+O1830+O1834+O1838+O1842+O1846+O1850+O1854+O1858+O1862+O1866+O1870+O1874+O1878</f>
      </c>
    </row>
    <row r="10" spans="1:16" ht="12.75">
      <c r="A10" s="26" t="s">
        <v>50</v>
      </c>
      <c s="31" t="s">
        <v>1551</v>
      </c>
      <c s="31" t="s">
        <v>3976</v>
      </c>
      <c s="26" t="s">
        <v>52</v>
      </c>
      <c s="32" t="s">
        <v>3977</v>
      </c>
      <c s="33" t="s">
        <v>54</v>
      </c>
      <c s="34">
        <v>1721.9778</v>
      </c>
      <c s="35">
        <v>0</v>
      </c>
      <c s="36">
        <f>ROUND(ROUND(H10,2)*ROUND(G10,5),2)</f>
      </c>
      <c r="O10">
        <f>(I10*21)/100</f>
      </c>
      <c t="s">
        <v>27</v>
      </c>
    </row>
    <row r="11" spans="1:5" ht="12.75">
      <c r="A11" s="37" t="s">
        <v>55</v>
      </c>
      <c r="E11" s="38" t="s">
        <v>58</v>
      </c>
    </row>
    <row r="12" spans="1:5" ht="89.25">
      <c r="A12" s="39" t="s">
        <v>57</v>
      </c>
      <c r="E12" s="40" t="s">
        <v>3978</v>
      </c>
    </row>
    <row r="13" spans="1:5" ht="12.75">
      <c r="A13" t="s">
        <v>59</v>
      </c>
      <c r="E13" s="38" t="s">
        <v>58</v>
      </c>
    </row>
    <row r="14" spans="1:16" ht="12.75">
      <c r="A14" s="26" t="s">
        <v>50</v>
      </c>
      <c s="31" t="s">
        <v>609</v>
      </c>
      <c s="31" t="s">
        <v>3979</v>
      </c>
      <c s="26" t="s">
        <v>52</v>
      </c>
      <c s="32" t="s">
        <v>3980</v>
      </c>
      <c s="33" t="s">
        <v>157</v>
      </c>
      <c s="34">
        <v>17.47783</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1554</v>
      </c>
      <c s="31" t="s">
        <v>3981</v>
      </c>
      <c s="26" t="s">
        <v>52</v>
      </c>
      <c s="32" t="s">
        <v>3982</v>
      </c>
      <c s="33" t="s">
        <v>82</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1557</v>
      </c>
      <c s="31" t="s">
        <v>3983</v>
      </c>
      <c s="26" t="s">
        <v>52</v>
      </c>
      <c s="32" t="s">
        <v>3982</v>
      </c>
      <c s="33" t="s">
        <v>82</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1560</v>
      </c>
      <c s="31" t="s">
        <v>3984</v>
      </c>
      <c s="26" t="s">
        <v>52</v>
      </c>
      <c s="32" t="s">
        <v>3982</v>
      </c>
      <c s="33" t="s">
        <v>82</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1563</v>
      </c>
      <c s="31" t="s">
        <v>3985</v>
      </c>
      <c s="26" t="s">
        <v>52</v>
      </c>
      <c s="32" t="s">
        <v>3982</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1566</v>
      </c>
      <c s="31" t="s">
        <v>3986</v>
      </c>
      <c s="26" t="s">
        <v>52</v>
      </c>
      <c s="32" t="s">
        <v>3982</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1569</v>
      </c>
      <c s="31" t="s">
        <v>3987</v>
      </c>
      <c s="26" t="s">
        <v>52</v>
      </c>
      <c s="32" t="s">
        <v>3988</v>
      </c>
      <c s="33" t="s">
        <v>82</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1572</v>
      </c>
      <c s="31" t="s">
        <v>3989</v>
      </c>
      <c s="26" t="s">
        <v>52</v>
      </c>
      <c s="32" t="s">
        <v>3990</v>
      </c>
      <c s="33" t="s">
        <v>82</v>
      </c>
      <c s="34">
        <v>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1575</v>
      </c>
      <c s="31" t="s">
        <v>3991</v>
      </c>
      <c s="26" t="s">
        <v>52</v>
      </c>
      <c s="32" t="s">
        <v>3992</v>
      </c>
      <c s="33" t="s">
        <v>82</v>
      </c>
      <c s="34">
        <v>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1578</v>
      </c>
      <c s="31" t="s">
        <v>3993</v>
      </c>
      <c s="26" t="s">
        <v>52</v>
      </c>
      <c s="32" t="s">
        <v>3994</v>
      </c>
      <c s="33" t="s">
        <v>82</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1581</v>
      </c>
      <c s="31" t="s">
        <v>3995</v>
      </c>
      <c s="26" t="s">
        <v>52</v>
      </c>
      <c s="32" t="s">
        <v>3996</v>
      </c>
      <c s="33" t="s">
        <v>82</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1584</v>
      </c>
      <c s="31" t="s">
        <v>3997</v>
      </c>
      <c s="26" t="s">
        <v>52</v>
      </c>
      <c s="32" t="s">
        <v>3998</v>
      </c>
      <c s="33" t="s">
        <v>82</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1587</v>
      </c>
      <c s="31" t="s">
        <v>3999</v>
      </c>
      <c s="26" t="s">
        <v>52</v>
      </c>
      <c s="32" t="s">
        <v>4000</v>
      </c>
      <c s="33" t="s">
        <v>82</v>
      </c>
      <c s="34">
        <v>1</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12.75">
      <c r="A66" s="26" t="s">
        <v>50</v>
      </c>
      <c s="31" t="s">
        <v>1590</v>
      </c>
      <c s="31" t="s">
        <v>4001</v>
      </c>
      <c s="26" t="s">
        <v>52</v>
      </c>
      <c s="32" t="s">
        <v>4002</v>
      </c>
      <c s="33" t="s">
        <v>82</v>
      </c>
      <c s="34">
        <v>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1593</v>
      </c>
      <c s="31" t="s">
        <v>4003</v>
      </c>
      <c s="26" t="s">
        <v>52</v>
      </c>
      <c s="32" t="s">
        <v>4004</v>
      </c>
      <c s="33" t="s">
        <v>82</v>
      </c>
      <c s="34">
        <v>1</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12.75">
      <c r="A74" s="26" t="s">
        <v>50</v>
      </c>
      <c s="31" t="s">
        <v>1596</v>
      </c>
      <c s="31" t="s">
        <v>4005</v>
      </c>
      <c s="26" t="s">
        <v>52</v>
      </c>
      <c s="32" t="s">
        <v>4006</v>
      </c>
      <c s="33" t="s">
        <v>82</v>
      </c>
      <c s="34">
        <v>1</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1599</v>
      </c>
      <c s="31" t="s">
        <v>4007</v>
      </c>
      <c s="26" t="s">
        <v>52</v>
      </c>
      <c s="32" t="s">
        <v>4008</v>
      </c>
      <c s="33" t="s">
        <v>82</v>
      </c>
      <c s="34">
        <v>1</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12.75">
      <c r="A82" s="26" t="s">
        <v>50</v>
      </c>
      <c s="31" t="s">
        <v>1602</v>
      </c>
      <c s="31" t="s">
        <v>4009</v>
      </c>
      <c s="26" t="s">
        <v>52</v>
      </c>
      <c s="32" t="s">
        <v>4010</v>
      </c>
      <c s="33" t="s">
        <v>82</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1605</v>
      </c>
      <c s="31" t="s">
        <v>4011</v>
      </c>
      <c s="26" t="s">
        <v>52</v>
      </c>
      <c s="32" t="s">
        <v>4012</v>
      </c>
      <c s="33" t="s">
        <v>82</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12.75">
      <c r="A90" s="26" t="s">
        <v>50</v>
      </c>
      <c s="31" t="s">
        <v>1608</v>
      </c>
      <c s="31" t="s">
        <v>4011</v>
      </c>
      <c s="26" t="s">
        <v>2502</v>
      </c>
      <c s="32" t="s">
        <v>4013</v>
      </c>
      <c s="33" t="s">
        <v>82</v>
      </c>
      <c s="34">
        <v>1</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12.75">
      <c r="A94" s="26" t="s">
        <v>50</v>
      </c>
      <c s="31" t="s">
        <v>1611</v>
      </c>
      <c s="31" t="s">
        <v>4014</v>
      </c>
      <c s="26" t="s">
        <v>52</v>
      </c>
      <c s="32" t="s">
        <v>4015</v>
      </c>
      <c s="33" t="s">
        <v>82</v>
      </c>
      <c s="34">
        <v>1</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12.75">
      <c r="A98" s="26" t="s">
        <v>50</v>
      </c>
      <c s="31" t="s">
        <v>1614</v>
      </c>
      <c s="31" t="s">
        <v>4014</v>
      </c>
      <c s="26" t="s">
        <v>2502</v>
      </c>
      <c s="32" t="s">
        <v>4016</v>
      </c>
      <c s="33" t="s">
        <v>82</v>
      </c>
      <c s="34">
        <v>1</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12.75">
      <c r="A102" s="26" t="s">
        <v>50</v>
      </c>
      <c s="31" t="s">
        <v>1617</v>
      </c>
      <c s="31" t="s">
        <v>4017</v>
      </c>
      <c s="26" t="s">
        <v>52</v>
      </c>
      <c s="32" t="s">
        <v>4018</v>
      </c>
      <c s="33" t="s">
        <v>82</v>
      </c>
      <c s="34">
        <v>1</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12.75">
      <c r="A106" s="26" t="s">
        <v>50</v>
      </c>
      <c s="31" t="s">
        <v>1620</v>
      </c>
      <c s="31" t="s">
        <v>4019</v>
      </c>
      <c s="26" t="s">
        <v>52</v>
      </c>
      <c s="32" t="s">
        <v>4020</v>
      </c>
      <c s="33" t="s">
        <v>82</v>
      </c>
      <c s="34">
        <v>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12.75">
      <c r="A110" s="26" t="s">
        <v>50</v>
      </c>
      <c s="31" t="s">
        <v>1965</v>
      </c>
      <c s="31" t="s">
        <v>4021</v>
      </c>
      <c s="26" t="s">
        <v>52</v>
      </c>
      <c s="32" t="s">
        <v>4022</v>
      </c>
      <c s="33" t="s">
        <v>82</v>
      </c>
      <c s="34">
        <v>1</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12.75">
      <c r="A114" s="26" t="s">
        <v>50</v>
      </c>
      <c s="31" t="s">
        <v>1968</v>
      </c>
      <c s="31" t="s">
        <v>4021</v>
      </c>
      <c s="26" t="s">
        <v>2502</v>
      </c>
      <c s="32" t="s">
        <v>4022</v>
      </c>
      <c s="33" t="s">
        <v>82</v>
      </c>
      <c s="34">
        <v>1</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12.75">
      <c r="A118" s="26" t="s">
        <v>50</v>
      </c>
      <c s="31" t="s">
        <v>1971</v>
      </c>
      <c s="31" t="s">
        <v>4021</v>
      </c>
      <c s="26" t="s">
        <v>2505</v>
      </c>
      <c s="32" t="s">
        <v>4023</v>
      </c>
      <c s="33" t="s">
        <v>82</v>
      </c>
      <c s="34">
        <v>1</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12.75">
      <c r="A122" s="26" t="s">
        <v>50</v>
      </c>
      <c s="31" t="s">
        <v>1974</v>
      </c>
      <c s="31" t="s">
        <v>4021</v>
      </c>
      <c s="26" t="s">
        <v>3310</v>
      </c>
      <c s="32" t="s">
        <v>4023</v>
      </c>
      <c s="33" t="s">
        <v>82</v>
      </c>
      <c s="34">
        <v>1</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12.75">
      <c r="A126" s="26" t="s">
        <v>50</v>
      </c>
      <c s="31" t="s">
        <v>1977</v>
      </c>
      <c s="31" t="s">
        <v>4024</v>
      </c>
      <c s="26" t="s">
        <v>52</v>
      </c>
      <c s="32" t="s">
        <v>4025</v>
      </c>
      <c s="33" t="s">
        <v>82</v>
      </c>
      <c s="34">
        <v>1</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12.75">
      <c r="A130" s="26" t="s">
        <v>50</v>
      </c>
      <c s="31" t="s">
        <v>1980</v>
      </c>
      <c s="31" t="s">
        <v>4024</v>
      </c>
      <c s="26" t="s">
        <v>2502</v>
      </c>
      <c s="32" t="s">
        <v>4025</v>
      </c>
      <c s="33" t="s">
        <v>82</v>
      </c>
      <c s="34">
        <v>1</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12.75">
      <c r="A134" s="26" t="s">
        <v>50</v>
      </c>
      <c s="31" t="s">
        <v>1983</v>
      </c>
      <c s="31" t="s">
        <v>4024</v>
      </c>
      <c s="26" t="s">
        <v>2505</v>
      </c>
      <c s="32" t="s">
        <v>4026</v>
      </c>
      <c s="33" t="s">
        <v>82</v>
      </c>
      <c s="34">
        <v>1</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12.75">
      <c r="A138" s="26" t="s">
        <v>50</v>
      </c>
      <c s="31" t="s">
        <v>1986</v>
      </c>
      <c s="31" t="s">
        <v>4024</v>
      </c>
      <c s="26" t="s">
        <v>3310</v>
      </c>
      <c s="32" t="s">
        <v>4026</v>
      </c>
      <c s="33" t="s">
        <v>82</v>
      </c>
      <c s="34">
        <v>1</v>
      </c>
      <c s="35">
        <v>0</v>
      </c>
      <c s="36">
        <f>ROUND(ROUND(H138,2)*ROUND(G138,5),2)</f>
      </c>
      <c r="O138">
        <f>(I138*21)/100</f>
      </c>
      <c t="s">
        <v>27</v>
      </c>
    </row>
    <row r="139" spans="1:5" ht="12.75">
      <c r="A139" s="37" t="s">
        <v>55</v>
      </c>
      <c r="E139" s="38" t="s">
        <v>58</v>
      </c>
    </row>
    <row r="140" spans="1:5" ht="12.75">
      <c r="A140" s="39" t="s">
        <v>57</v>
      </c>
      <c r="E140" s="40" t="s">
        <v>58</v>
      </c>
    </row>
    <row r="141" spans="1:5" ht="12.75">
      <c r="A141" t="s">
        <v>59</v>
      </c>
      <c r="E141" s="38" t="s">
        <v>58</v>
      </c>
    </row>
    <row r="142" spans="1:16" ht="12.75">
      <c r="A142" s="26" t="s">
        <v>50</v>
      </c>
      <c s="31" t="s">
        <v>1989</v>
      </c>
      <c s="31" t="s">
        <v>4027</v>
      </c>
      <c s="26" t="s">
        <v>52</v>
      </c>
      <c s="32" t="s">
        <v>4028</v>
      </c>
      <c s="33" t="s">
        <v>82</v>
      </c>
      <c s="34">
        <v>1</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12.75">
      <c r="A146" s="26" t="s">
        <v>50</v>
      </c>
      <c s="31" t="s">
        <v>1992</v>
      </c>
      <c s="31" t="s">
        <v>4027</v>
      </c>
      <c s="26" t="s">
        <v>2502</v>
      </c>
      <c s="32" t="s">
        <v>4028</v>
      </c>
      <c s="33" t="s">
        <v>82</v>
      </c>
      <c s="34">
        <v>1</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6" ht="12.75">
      <c r="A150" s="26" t="s">
        <v>50</v>
      </c>
      <c s="31" t="s">
        <v>1995</v>
      </c>
      <c s="31" t="s">
        <v>4027</v>
      </c>
      <c s="26" t="s">
        <v>2505</v>
      </c>
      <c s="32" t="s">
        <v>4029</v>
      </c>
      <c s="33" t="s">
        <v>82</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12.75">
      <c r="A154" s="26" t="s">
        <v>50</v>
      </c>
      <c s="31" t="s">
        <v>1998</v>
      </c>
      <c s="31" t="s">
        <v>4027</v>
      </c>
      <c s="26" t="s">
        <v>3310</v>
      </c>
      <c s="32" t="s">
        <v>4029</v>
      </c>
      <c s="33" t="s">
        <v>82</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6" ht="12.75">
      <c r="A158" s="26" t="s">
        <v>50</v>
      </c>
      <c s="31" t="s">
        <v>2001</v>
      </c>
      <c s="31" t="s">
        <v>4030</v>
      </c>
      <c s="26" t="s">
        <v>52</v>
      </c>
      <c s="32" t="s">
        <v>4031</v>
      </c>
      <c s="33" t="s">
        <v>82</v>
      </c>
      <c s="34">
        <v>1</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12.75">
      <c r="A162" s="26" t="s">
        <v>50</v>
      </c>
      <c s="31" t="s">
        <v>2004</v>
      </c>
      <c s="31" t="s">
        <v>4030</v>
      </c>
      <c s="26" t="s">
        <v>2502</v>
      </c>
      <c s="32" t="s">
        <v>4032</v>
      </c>
      <c s="33" t="s">
        <v>82</v>
      </c>
      <c s="34">
        <v>1</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12.75">
      <c r="A166" s="26" t="s">
        <v>50</v>
      </c>
      <c s="31" t="s">
        <v>2007</v>
      </c>
      <c s="31" t="s">
        <v>4030</v>
      </c>
      <c s="26" t="s">
        <v>2505</v>
      </c>
      <c s="32" t="s">
        <v>4033</v>
      </c>
      <c s="33" t="s">
        <v>82</v>
      </c>
      <c s="34">
        <v>1</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12.75">
      <c r="A170" s="26" t="s">
        <v>50</v>
      </c>
      <c s="31" t="s">
        <v>2010</v>
      </c>
      <c s="31" t="s">
        <v>4030</v>
      </c>
      <c s="26" t="s">
        <v>3310</v>
      </c>
      <c s="32" t="s">
        <v>4034</v>
      </c>
      <c s="33" t="s">
        <v>82</v>
      </c>
      <c s="34">
        <v>1</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12.75">
      <c r="A174" s="26" t="s">
        <v>50</v>
      </c>
      <c s="31" t="s">
        <v>2013</v>
      </c>
      <c s="31" t="s">
        <v>4035</v>
      </c>
      <c s="26" t="s">
        <v>52</v>
      </c>
      <c s="32" t="s">
        <v>4036</v>
      </c>
      <c s="33" t="s">
        <v>82</v>
      </c>
      <c s="34">
        <v>1</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12.75">
      <c r="A178" s="26" t="s">
        <v>50</v>
      </c>
      <c s="31" t="s">
        <v>2016</v>
      </c>
      <c s="31" t="s">
        <v>4035</v>
      </c>
      <c s="26" t="s">
        <v>2502</v>
      </c>
      <c s="32" t="s">
        <v>4036</v>
      </c>
      <c s="33" t="s">
        <v>82</v>
      </c>
      <c s="34">
        <v>1</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12.75">
      <c r="A182" s="26" t="s">
        <v>50</v>
      </c>
      <c s="31" t="s">
        <v>2019</v>
      </c>
      <c s="31" t="s">
        <v>4035</v>
      </c>
      <c s="26" t="s">
        <v>2505</v>
      </c>
      <c s="32" t="s">
        <v>4026</v>
      </c>
      <c s="33" t="s">
        <v>82</v>
      </c>
      <c s="34">
        <v>1</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12.75">
      <c r="A186" s="26" t="s">
        <v>50</v>
      </c>
      <c s="31" t="s">
        <v>2022</v>
      </c>
      <c s="31" t="s">
        <v>4035</v>
      </c>
      <c s="26" t="s">
        <v>3310</v>
      </c>
      <c s="32" t="s">
        <v>4026</v>
      </c>
      <c s="33" t="s">
        <v>82</v>
      </c>
      <c s="34">
        <v>1</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12.75">
      <c r="A190" s="26" t="s">
        <v>50</v>
      </c>
      <c s="31" t="s">
        <v>2025</v>
      </c>
      <c s="31" t="s">
        <v>4037</v>
      </c>
      <c s="26" t="s">
        <v>52</v>
      </c>
      <c s="32" t="s">
        <v>4026</v>
      </c>
      <c s="33" t="s">
        <v>82</v>
      </c>
      <c s="34">
        <v>1</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12.75">
      <c r="A194" s="26" t="s">
        <v>50</v>
      </c>
      <c s="31" t="s">
        <v>2028</v>
      </c>
      <c s="31" t="s">
        <v>4037</v>
      </c>
      <c s="26" t="s">
        <v>2502</v>
      </c>
      <c s="32" t="s">
        <v>4026</v>
      </c>
      <c s="33" t="s">
        <v>82</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12.75">
      <c r="A198" s="26" t="s">
        <v>50</v>
      </c>
      <c s="31" t="s">
        <v>2031</v>
      </c>
      <c s="31" t="s">
        <v>4037</v>
      </c>
      <c s="26" t="s">
        <v>2505</v>
      </c>
      <c s="32" t="s">
        <v>4038</v>
      </c>
      <c s="33" t="s">
        <v>82</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12.75">
      <c r="A202" s="26" t="s">
        <v>50</v>
      </c>
      <c s="31" t="s">
        <v>2034</v>
      </c>
      <c s="31" t="s">
        <v>4037</v>
      </c>
      <c s="26" t="s">
        <v>3310</v>
      </c>
      <c s="32" t="s">
        <v>4038</v>
      </c>
      <c s="33" t="s">
        <v>82</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12.75">
      <c r="A206" s="26" t="s">
        <v>50</v>
      </c>
      <c s="31" t="s">
        <v>2037</v>
      </c>
      <c s="31" t="s">
        <v>4039</v>
      </c>
      <c s="26" t="s">
        <v>52</v>
      </c>
      <c s="32" t="s">
        <v>4031</v>
      </c>
      <c s="33" t="s">
        <v>82</v>
      </c>
      <c s="34">
        <v>1</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12.75">
      <c r="A210" s="26" t="s">
        <v>50</v>
      </c>
      <c s="31" t="s">
        <v>2040</v>
      </c>
      <c s="31" t="s">
        <v>4039</v>
      </c>
      <c s="26" t="s">
        <v>2502</v>
      </c>
      <c s="32" t="s">
        <v>4031</v>
      </c>
      <c s="33" t="s">
        <v>82</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12.75">
      <c r="A214" s="26" t="s">
        <v>50</v>
      </c>
      <c s="31" t="s">
        <v>2043</v>
      </c>
      <c s="31" t="s">
        <v>4039</v>
      </c>
      <c s="26" t="s">
        <v>2505</v>
      </c>
      <c s="32" t="s">
        <v>4040</v>
      </c>
      <c s="33" t="s">
        <v>82</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12.75">
      <c r="A218" s="26" t="s">
        <v>50</v>
      </c>
      <c s="31" t="s">
        <v>2046</v>
      </c>
      <c s="31" t="s">
        <v>4039</v>
      </c>
      <c s="26" t="s">
        <v>3310</v>
      </c>
      <c s="32" t="s">
        <v>4040</v>
      </c>
      <c s="33" t="s">
        <v>82</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12.75">
      <c r="A222" s="26" t="s">
        <v>50</v>
      </c>
      <c s="31" t="s">
        <v>2049</v>
      </c>
      <c s="31" t="s">
        <v>4041</v>
      </c>
      <c s="26" t="s">
        <v>52</v>
      </c>
      <c s="32" t="s">
        <v>4031</v>
      </c>
      <c s="33" t="s">
        <v>82</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12.75">
      <c r="A226" s="26" t="s">
        <v>50</v>
      </c>
      <c s="31" t="s">
        <v>2052</v>
      </c>
      <c s="31" t="s">
        <v>4041</v>
      </c>
      <c s="26" t="s">
        <v>2502</v>
      </c>
      <c s="32" t="s">
        <v>4031</v>
      </c>
      <c s="33" t="s">
        <v>82</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12.75">
      <c r="A230" s="26" t="s">
        <v>50</v>
      </c>
      <c s="31" t="s">
        <v>2055</v>
      </c>
      <c s="31" t="s">
        <v>4041</v>
      </c>
      <c s="26" t="s">
        <v>2505</v>
      </c>
      <c s="32" t="s">
        <v>4040</v>
      </c>
      <c s="33" t="s">
        <v>82</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12.75">
      <c r="A234" s="26" t="s">
        <v>50</v>
      </c>
      <c s="31" t="s">
        <v>2058</v>
      </c>
      <c s="31" t="s">
        <v>4041</v>
      </c>
      <c s="26" t="s">
        <v>3310</v>
      </c>
      <c s="32" t="s">
        <v>4040</v>
      </c>
      <c s="33" t="s">
        <v>82</v>
      </c>
      <c s="34">
        <v>1</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12.75">
      <c r="A238" s="26" t="s">
        <v>50</v>
      </c>
      <c s="31" t="s">
        <v>1623</v>
      </c>
      <c s="31" t="s">
        <v>4042</v>
      </c>
      <c s="26" t="s">
        <v>52</v>
      </c>
      <c s="32" t="s">
        <v>4043</v>
      </c>
      <c s="33" t="s">
        <v>82</v>
      </c>
      <c s="34">
        <v>1</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12.75">
      <c r="A242" s="26" t="s">
        <v>50</v>
      </c>
      <c s="31" t="s">
        <v>2060</v>
      </c>
      <c s="31" t="s">
        <v>4044</v>
      </c>
      <c s="26" t="s">
        <v>52</v>
      </c>
      <c s="32" t="s">
        <v>4026</v>
      </c>
      <c s="33" t="s">
        <v>82</v>
      </c>
      <c s="34">
        <v>1</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12.75">
      <c r="A246" s="26" t="s">
        <v>50</v>
      </c>
      <c s="31" t="s">
        <v>2064</v>
      </c>
      <c s="31" t="s">
        <v>4044</v>
      </c>
      <c s="26" t="s">
        <v>2502</v>
      </c>
      <c s="32" t="s">
        <v>4026</v>
      </c>
      <c s="33" t="s">
        <v>82</v>
      </c>
      <c s="34">
        <v>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12.75">
      <c r="A250" s="26" t="s">
        <v>50</v>
      </c>
      <c s="31" t="s">
        <v>2067</v>
      </c>
      <c s="31" t="s">
        <v>4044</v>
      </c>
      <c s="26" t="s">
        <v>2505</v>
      </c>
      <c s="32" t="s">
        <v>4045</v>
      </c>
      <c s="33" t="s">
        <v>82</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12.75">
      <c r="A254" s="26" t="s">
        <v>50</v>
      </c>
      <c s="31" t="s">
        <v>2070</v>
      </c>
      <c s="31" t="s">
        <v>4044</v>
      </c>
      <c s="26" t="s">
        <v>3310</v>
      </c>
      <c s="32" t="s">
        <v>4045</v>
      </c>
      <c s="33" t="s">
        <v>82</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12.75">
      <c r="A258" s="26" t="s">
        <v>50</v>
      </c>
      <c s="31" t="s">
        <v>2073</v>
      </c>
      <c s="31" t="s">
        <v>4046</v>
      </c>
      <c s="26" t="s">
        <v>52</v>
      </c>
      <c s="32" t="s">
        <v>4026</v>
      </c>
      <c s="33" t="s">
        <v>82</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12.75">
      <c r="A262" s="26" t="s">
        <v>50</v>
      </c>
      <c s="31" t="s">
        <v>2076</v>
      </c>
      <c s="31" t="s">
        <v>4046</v>
      </c>
      <c s="26" t="s">
        <v>2502</v>
      </c>
      <c s="32" t="s">
        <v>4026</v>
      </c>
      <c s="33" t="s">
        <v>82</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12.75">
      <c r="A266" s="26" t="s">
        <v>50</v>
      </c>
      <c s="31" t="s">
        <v>2079</v>
      </c>
      <c s="31" t="s">
        <v>4046</v>
      </c>
      <c s="26" t="s">
        <v>2505</v>
      </c>
      <c s="32" t="s">
        <v>4047</v>
      </c>
      <c s="33" t="s">
        <v>82</v>
      </c>
      <c s="34">
        <v>1</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12.75">
      <c r="A270" s="26" t="s">
        <v>50</v>
      </c>
      <c s="31" t="s">
        <v>2082</v>
      </c>
      <c s="31" t="s">
        <v>4046</v>
      </c>
      <c s="26" t="s">
        <v>3310</v>
      </c>
      <c s="32" t="s">
        <v>4047</v>
      </c>
      <c s="33" t="s">
        <v>82</v>
      </c>
      <c s="34">
        <v>1</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12.75">
      <c r="A274" s="26" t="s">
        <v>50</v>
      </c>
      <c s="31" t="s">
        <v>2085</v>
      </c>
      <c s="31" t="s">
        <v>4048</v>
      </c>
      <c s="26" t="s">
        <v>52</v>
      </c>
      <c s="32" t="s">
        <v>4049</v>
      </c>
      <c s="33" t="s">
        <v>82</v>
      </c>
      <c s="34">
        <v>1</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12.75">
      <c r="A278" s="26" t="s">
        <v>50</v>
      </c>
      <c s="31" t="s">
        <v>2088</v>
      </c>
      <c s="31" t="s">
        <v>4048</v>
      </c>
      <c s="26" t="s">
        <v>2502</v>
      </c>
      <c s="32" t="s">
        <v>4049</v>
      </c>
      <c s="33" t="s">
        <v>82</v>
      </c>
      <c s="34">
        <v>1</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12.75">
      <c r="A282" s="26" t="s">
        <v>50</v>
      </c>
      <c s="31" t="s">
        <v>2090</v>
      </c>
      <c s="31" t="s">
        <v>4048</v>
      </c>
      <c s="26" t="s">
        <v>2505</v>
      </c>
      <c s="32" t="s">
        <v>4050</v>
      </c>
      <c s="33" t="s">
        <v>82</v>
      </c>
      <c s="34">
        <v>1</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12.75">
      <c r="A286" s="26" t="s">
        <v>50</v>
      </c>
      <c s="31" t="s">
        <v>2093</v>
      </c>
      <c s="31" t="s">
        <v>4048</v>
      </c>
      <c s="26" t="s">
        <v>3310</v>
      </c>
      <c s="32" t="s">
        <v>4050</v>
      </c>
      <c s="33" t="s">
        <v>82</v>
      </c>
      <c s="34">
        <v>1</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12.75">
      <c r="A290" s="26" t="s">
        <v>50</v>
      </c>
      <c s="31" t="s">
        <v>2096</v>
      </c>
      <c s="31" t="s">
        <v>4051</v>
      </c>
      <c s="26" t="s">
        <v>52</v>
      </c>
      <c s="32" t="s">
        <v>4052</v>
      </c>
      <c s="33" t="s">
        <v>82</v>
      </c>
      <c s="34">
        <v>1</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12.75">
      <c r="A294" s="26" t="s">
        <v>50</v>
      </c>
      <c s="31" t="s">
        <v>2099</v>
      </c>
      <c s="31" t="s">
        <v>4051</v>
      </c>
      <c s="26" t="s">
        <v>2502</v>
      </c>
      <c s="32" t="s">
        <v>4053</v>
      </c>
      <c s="33" t="s">
        <v>82</v>
      </c>
      <c s="34">
        <v>1</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12.75">
      <c r="A298" s="26" t="s">
        <v>50</v>
      </c>
      <c s="31" t="s">
        <v>2102</v>
      </c>
      <c s="31" t="s">
        <v>4051</v>
      </c>
      <c s="26" t="s">
        <v>2505</v>
      </c>
      <c s="32" t="s">
        <v>4045</v>
      </c>
      <c s="33" t="s">
        <v>82</v>
      </c>
      <c s="34">
        <v>1</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12.75">
      <c r="A302" s="26" t="s">
        <v>50</v>
      </c>
      <c s="31" t="s">
        <v>2105</v>
      </c>
      <c s="31" t="s">
        <v>4051</v>
      </c>
      <c s="26" t="s">
        <v>3310</v>
      </c>
      <c s="32" t="s">
        <v>4045</v>
      </c>
      <c s="33" t="s">
        <v>82</v>
      </c>
      <c s="34">
        <v>1</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12.75">
      <c r="A306" s="26" t="s">
        <v>50</v>
      </c>
      <c s="31" t="s">
        <v>2108</v>
      </c>
      <c s="31" t="s">
        <v>4054</v>
      </c>
      <c s="26" t="s">
        <v>52</v>
      </c>
      <c s="32" t="s">
        <v>4036</v>
      </c>
      <c s="33" t="s">
        <v>82</v>
      </c>
      <c s="34">
        <v>1</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12.75">
      <c r="A310" s="26" t="s">
        <v>50</v>
      </c>
      <c s="31" t="s">
        <v>2111</v>
      </c>
      <c s="31" t="s">
        <v>4054</v>
      </c>
      <c s="26" t="s">
        <v>2502</v>
      </c>
      <c s="32" t="s">
        <v>4036</v>
      </c>
      <c s="33" t="s">
        <v>82</v>
      </c>
      <c s="34">
        <v>1</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12.75">
      <c r="A314" s="26" t="s">
        <v>50</v>
      </c>
      <c s="31" t="s">
        <v>2114</v>
      </c>
      <c s="31" t="s">
        <v>4054</v>
      </c>
      <c s="26" t="s">
        <v>2505</v>
      </c>
      <c s="32" t="s">
        <v>4049</v>
      </c>
      <c s="33" t="s">
        <v>82</v>
      </c>
      <c s="34">
        <v>1</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12.75">
      <c r="A318" s="26" t="s">
        <v>50</v>
      </c>
      <c s="31" t="s">
        <v>2117</v>
      </c>
      <c s="31" t="s">
        <v>4054</v>
      </c>
      <c s="26" t="s">
        <v>3310</v>
      </c>
      <c s="32" t="s">
        <v>4049</v>
      </c>
      <c s="33" t="s">
        <v>82</v>
      </c>
      <c s="34">
        <v>1</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12.75">
      <c r="A322" s="26" t="s">
        <v>50</v>
      </c>
      <c s="31" t="s">
        <v>2119</v>
      </c>
      <c s="31" t="s">
        <v>4055</v>
      </c>
      <c s="26" t="s">
        <v>52</v>
      </c>
      <c s="32" t="s">
        <v>4036</v>
      </c>
      <c s="33" t="s">
        <v>82</v>
      </c>
      <c s="34">
        <v>1</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12.75">
      <c r="A326" s="26" t="s">
        <v>50</v>
      </c>
      <c s="31" t="s">
        <v>2122</v>
      </c>
      <c s="31" t="s">
        <v>4055</v>
      </c>
      <c s="26" t="s">
        <v>2502</v>
      </c>
      <c s="32" t="s">
        <v>4036</v>
      </c>
      <c s="33" t="s">
        <v>82</v>
      </c>
      <c s="34">
        <v>1</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12.75">
      <c r="A330" s="26" t="s">
        <v>50</v>
      </c>
      <c s="31" t="s">
        <v>2125</v>
      </c>
      <c s="31" t="s">
        <v>4055</v>
      </c>
      <c s="26" t="s">
        <v>2505</v>
      </c>
      <c s="32" t="s">
        <v>4056</v>
      </c>
      <c s="33" t="s">
        <v>82</v>
      </c>
      <c s="34">
        <v>1</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12.75">
      <c r="A334" s="26" t="s">
        <v>50</v>
      </c>
      <c s="31" t="s">
        <v>2128</v>
      </c>
      <c s="31" t="s">
        <v>4055</v>
      </c>
      <c s="26" t="s">
        <v>3310</v>
      </c>
      <c s="32" t="s">
        <v>4056</v>
      </c>
      <c s="33" t="s">
        <v>82</v>
      </c>
      <c s="34">
        <v>1</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12.75">
      <c r="A338" s="26" t="s">
        <v>50</v>
      </c>
      <c s="31" t="s">
        <v>2131</v>
      </c>
      <c s="31" t="s">
        <v>4057</v>
      </c>
      <c s="26" t="s">
        <v>52</v>
      </c>
      <c s="32" t="s">
        <v>4036</v>
      </c>
      <c s="33" t="s">
        <v>82</v>
      </c>
      <c s="34">
        <v>1</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12.75">
      <c r="A342" s="26" t="s">
        <v>50</v>
      </c>
      <c s="31" t="s">
        <v>2133</v>
      </c>
      <c s="31" t="s">
        <v>4057</v>
      </c>
      <c s="26" t="s">
        <v>2502</v>
      </c>
      <c s="32" t="s">
        <v>4036</v>
      </c>
      <c s="33" t="s">
        <v>82</v>
      </c>
      <c s="34">
        <v>1</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12.75">
      <c r="A346" s="26" t="s">
        <v>50</v>
      </c>
      <c s="31" t="s">
        <v>2136</v>
      </c>
      <c s="31" t="s">
        <v>4057</v>
      </c>
      <c s="26" t="s">
        <v>2505</v>
      </c>
      <c s="32" t="s">
        <v>4058</v>
      </c>
      <c s="33" t="s">
        <v>82</v>
      </c>
      <c s="34">
        <v>1</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12.75">
      <c r="A350" s="26" t="s">
        <v>50</v>
      </c>
      <c s="31" t="s">
        <v>2139</v>
      </c>
      <c s="31" t="s">
        <v>4057</v>
      </c>
      <c s="26" t="s">
        <v>3310</v>
      </c>
      <c s="32" t="s">
        <v>4058</v>
      </c>
      <c s="33" t="s">
        <v>82</v>
      </c>
      <c s="34">
        <v>1</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12.75">
      <c r="A354" s="26" t="s">
        <v>50</v>
      </c>
      <c s="31" t="s">
        <v>2142</v>
      </c>
      <c s="31" t="s">
        <v>4059</v>
      </c>
      <c s="26" t="s">
        <v>52</v>
      </c>
      <c s="32" t="s">
        <v>4036</v>
      </c>
      <c s="33" t="s">
        <v>82</v>
      </c>
      <c s="34">
        <v>1</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12.75">
      <c r="A358" s="26" t="s">
        <v>50</v>
      </c>
      <c s="31" t="s">
        <v>2145</v>
      </c>
      <c s="31" t="s">
        <v>4059</v>
      </c>
      <c s="26" t="s">
        <v>2502</v>
      </c>
      <c s="32" t="s">
        <v>4036</v>
      </c>
      <c s="33" t="s">
        <v>82</v>
      </c>
      <c s="34">
        <v>1</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6" ht="12.75">
      <c r="A362" s="26" t="s">
        <v>50</v>
      </c>
      <c s="31" t="s">
        <v>2148</v>
      </c>
      <c s="31" t="s">
        <v>4059</v>
      </c>
      <c s="26" t="s">
        <v>2505</v>
      </c>
      <c s="32" t="s">
        <v>4060</v>
      </c>
      <c s="33" t="s">
        <v>82</v>
      </c>
      <c s="34">
        <v>1</v>
      </c>
      <c s="35">
        <v>0</v>
      </c>
      <c s="36">
        <f>ROUND(ROUND(H362,2)*ROUND(G362,5),2)</f>
      </c>
      <c r="O362">
        <f>(I362*21)/100</f>
      </c>
      <c t="s">
        <v>27</v>
      </c>
    </row>
    <row r="363" spans="1:5" ht="12.75">
      <c r="A363" s="37" t="s">
        <v>55</v>
      </c>
      <c r="E363" s="38" t="s">
        <v>58</v>
      </c>
    </row>
    <row r="364" spans="1:5" ht="12.75">
      <c r="A364" s="39" t="s">
        <v>57</v>
      </c>
      <c r="E364" s="40" t="s">
        <v>58</v>
      </c>
    </row>
    <row r="365" spans="1:5" ht="12.75">
      <c r="A365" t="s">
        <v>59</v>
      </c>
      <c r="E365" s="38" t="s">
        <v>58</v>
      </c>
    </row>
    <row r="366" spans="1:16" ht="12.75">
      <c r="A366" s="26" t="s">
        <v>50</v>
      </c>
      <c s="31" t="s">
        <v>2151</v>
      </c>
      <c s="31" t="s">
        <v>4059</v>
      </c>
      <c s="26" t="s">
        <v>3310</v>
      </c>
      <c s="32" t="s">
        <v>4060</v>
      </c>
      <c s="33" t="s">
        <v>82</v>
      </c>
      <c s="34">
        <v>1</v>
      </c>
      <c s="35">
        <v>0</v>
      </c>
      <c s="36">
        <f>ROUND(ROUND(H366,2)*ROUND(G366,5),2)</f>
      </c>
      <c r="O366">
        <f>(I366*21)/100</f>
      </c>
      <c t="s">
        <v>27</v>
      </c>
    </row>
    <row r="367" spans="1:5" ht="12.75">
      <c r="A367" s="37" t="s">
        <v>55</v>
      </c>
      <c r="E367" s="38" t="s">
        <v>58</v>
      </c>
    </row>
    <row r="368" spans="1:5" ht="12.75">
      <c r="A368" s="39" t="s">
        <v>57</v>
      </c>
      <c r="E368" s="40" t="s">
        <v>58</v>
      </c>
    </row>
    <row r="369" spans="1:5" ht="12.75">
      <c r="A369" t="s">
        <v>59</v>
      </c>
      <c r="E369" s="38" t="s">
        <v>58</v>
      </c>
    </row>
    <row r="370" spans="1:16" ht="12.75">
      <c r="A370" s="26" t="s">
        <v>50</v>
      </c>
      <c s="31" t="s">
        <v>2154</v>
      </c>
      <c s="31" t="s">
        <v>4061</v>
      </c>
      <c s="26" t="s">
        <v>52</v>
      </c>
      <c s="32" t="s">
        <v>4036</v>
      </c>
      <c s="33" t="s">
        <v>82</v>
      </c>
      <c s="34">
        <v>1</v>
      </c>
      <c s="35">
        <v>0</v>
      </c>
      <c s="36">
        <f>ROUND(ROUND(H370,2)*ROUND(G370,5),2)</f>
      </c>
      <c r="O370">
        <f>(I370*21)/100</f>
      </c>
      <c t="s">
        <v>27</v>
      </c>
    </row>
    <row r="371" spans="1:5" ht="12.75">
      <c r="A371" s="37" t="s">
        <v>55</v>
      </c>
      <c r="E371" s="38" t="s">
        <v>58</v>
      </c>
    </row>
    <row r="372" spans="1:5" ht="12.75">
      <c r="A372" s="39" t="s">
        <v>57</v>
      </c>
      <c r="E372" s="40" t="s">
        <v>58</v>
      </c>
    </row>
    <row r="373" spans="1:5" ht="12.75">
      <c r="A373" t="s">
        <v>59</v>
      </c>
      <c r="E373" s="38" t="s">
        <v>58</v>
      </c>
    </row>
    <row r="374" spans="1:16" ht="12.75">
      <c r="A374" s="26" t="s">
        <v>50</v>
      </c>
      <c s="31" t="s">
        <v>2157</v>
      </c>
      <c s="31" t="s">
        <v>4061</v>
      </c>
      <c s="26" t="s">
        <v>2502</v>
      </c>
      <c s="32" t="s">
        <v>4036</v>
      </c>
      <c s="33" t="s">
        <v>82</v>
      </c>
      <c s="34">
        <v>1</v>
      </c>
      <c s="35">
        <v>0</v>
      </c>
      <c s="36">
        <f>ROUND(ROUND(H374,2)*ROUND(G374,5),2)</f>
      </c>
      <c r="O374">
        <f>(I374*21)/100</f>
      </c>
      <c t="s">
        <v>27</v>
      </c>
    </row>
    <row r="375" spans="1:5" ht="12.75">
      <c r="A375" s="37" t="s">
        <v>55</v>
      </c>
      <c r="E375" s="38" t="s">
        <v>58</v>
      </c>
    </row>
    <row r="376" spans="1:5" ht="12.75">
      <c r="A376" s="39" t="s">
        <v>57</v>
      </c>
      <c r="E376" s="40" t="s">
        <v>58</v>
      </c>
    </row>
    <row r="377" spans="1:5" ht="12.75">
      <c r="A377" t="s">
        <v>59</v>
      </c>
      <c r="E377" s="38" t="s">
        <v>58</v>
      </c>
    </row>
    <row r="378" spans="1:16" ht="12.75">
      <c r="A378" s="26" t="s">
        <v>50</v>
      </c>
      <c s="31" t="s">
        <v>2159</v>
      </c>
      <c s="31" t="s">
        <v>4061</v>
      </c>
      <c s="26" t="s">
        <v>2505</v>
      </c>
      <c s="32" t="s">
        <v>4062</v>
      </c>
      <c s="33" t="s">
        <v>82</v>
      </c>
      <c s="34">
        <v>1</v>
      </c>
      <c s="35">
        <v>0</v>
      </c>
      <c s="36">
        <f>ROUND(ROUND(H378,2)*ROUND(G378,5),2)</f>
      </c>
      <c r="O378">
        <f>(I378*21)/100</f>
      </c>
      <c t="s">
        <v>27</v>
      </c>
    </row>
    <row r="379" spans="1:5" ht="12.75">
      <c r="A379" s="37" t="s">
        <v>55</v>
      </c>
      <c r="E379" s="38" t="s">
        <v>58</v>
      </c>
    </row>
    <row r="380" spans="1:5" ht="12.75">
      <c r="A380" s="39" t="s">
        <v>57</v>
      </c>
      <c r="E380" s="40" t="s">
        <v>58</v>
      </c>
    </row>
    <row r="381" spans="1:5" ht="12.75">
      <c r="A381" t="s">
        <v>59</v>
      </c>
      <c r="E381" s="38" t="s">
        <v>58</v>
      </c>
    </row>
    <row r="382" spans="1:16" ht="12.75">
      <c r="A382" s="26" t="s">
        <v>50</v>
      </c>
      <c s="31" t="s">
        <v>2161</v>
      </c>
      <c s="31" t="s">
        <v>4061</v>
      </c>
      <c s="26" t="s">
        <v>3310</v>
      </c>
      <c s="32" t="s">
        <v>4062</v>
      </c>
      <c s="33" t="s">
        <v>82</v>
      </c>
      <c s="34">
        <v>1</v>
      </c>
      <c s="35">
        <v>0</v>
      </c>
      <c s="36">
        <f>ROUND(ROUND(H382,2)*ROUND(G382,5),2)</f>
      </c>
      <c r="O382">
        <f>(I382*21)/100</f>
      </c>
      <c t="s">
        <v>27</v>
      </c>
    </row>
    <row r="383" spans="1:5" ht="12.75">
      <c r="A383" s="37" t="s">
        <v>55</v>
      </c>
      <c r="E383" s="38" t="s">
        <v>58</v>
      </c>
    </row>
    <row r="384" spans="1:5" ht="12.75">
      <c r="A384" s="39" t="s">
        <v>57</v>
      </c>
      <c r="E384" s="40" t="s">
        <v>58</v>
      </c>
    </row>
    <row r="385" spans="1:5" ht="12.75">
      <c r="A385" t="s">
        <v>59</v>
      </c>
      <c r="E385" s="38" t="s">
        <v>58</v>
      </c>
    </row>
    <row r="386" spans="1:16" ht="12.75">
      <c r="A386" s="26" t="s">
        <v>50</v>
      </c>
      <c s="31" t="s">
        <v>2164</v>
      </c>
      <c s="31" t="s">
        <v>4063</v>
      </c>
      <c s="26" t="s">
        <v>52</v>
      </c>
      <c s="32" t="s">
        <v>4064</v>
      </c>
      <c s="33" t="s">
        <v>82</v>
      </c>
      <c s="34">
        <v>1</v>
      </c>
      <c s="35">
        <v>0</v>
      </c>
      <c s="36">
        <f>ROUND(ROUND(H386,2)*ROUND(G386,5),2)</f>
      </c>
      <c r="O386">
        <f>(I386*21)/100</f>
      </c>
      <c t="s">
        <v>27</v>
      </c>
    </row>
    <row r="387" spans="1:5" ht="12.75">
      <c r="A387" s="37" t="s">
        <v>55</v>
      </c>
      <c r="E387" s="38" t="s">
        <v>58</v>
      </c>
    </row>
    <row r="388" spans="1:5" ht="12.75">
      <c r="A388" s="39" t="s">
        <v>57</v>
      </c>
      <c r="E388" s="40" t="s">
        <v>58</v>
      </c>
    </row>
    <row r="389" spans="1:5" ht="12.75">
      <c r="A389" t="s">
        <v>59</v>
      </c>
      <c r="E389" s="38" t="s">
        <v>58</v>
      </c>
    </row>
    <row r="390" spans="1:16" ht="12.75">
      <c r="A390" s="26" t="s">
        <v>50</v>
      </c>
      <c s="31" t="s">
        <v>2167</v>
      </c>
      <c s="31" t="s">
        <v>4063</v>
      </c>
      <c s="26" t="s">
        <v>2502</v>
      </c>
      <c s="32" t="s">
        <v>4065</v>
      </c>
      <c s="33" t="s">
        <v>82</v>
      </c>
      <c s="34">
        <v>1</v>
      </c>
      <c s="35">
        <v>0</v>
      </c>
      <c s="36">
        <f>ROUND(ROUND(H390,2)*ROUND(G390,5),2)</f>
      </c>
      <c r="O390">
        <f>(I390*21)/100</f>
      </c>
      <c t="s">
        <v>27</v>
      </c>
    </row>
    <row r="391" spans="1:5" ht="12.75">
      <c r="A391" s="37" t="s">
        <v>55</v>
      </c>
      <c r="E391" s="38" t="s">
        <v>58</v>
      </c>
    </row>
    <row r="392" spans="1:5" ht="12.75">
      <c r="A392" s="39" t="s">
        <v>57</v>
      </c>
      <c r="E392" s="40" t="s">
        <v>58</v>
      </c>
    </row>
    <row r="393" spans="1:5" ht="12.75">
      <c r="A393" t="s">
        <v>59</v>
      </c>
      <c r="E393" s="38" t="s">
        <v>58</v>
      </c>
    </row>
    <row r="394" spans="1:16" ht="12.75">
      <c r="A394" s="26" t="s">
        <v>50</v>
      </c>
      <c s="31" t="s">
        <v>2170</v>
      </c>
      <c s="31" t="s">
        <v>4063</v>
      </c>
      <c s="26" t="s">
        <v>2505</v>
      </c>
      <c s="32" t="s">
        <v>4066</v>
      </c>
      <c s="33" t="s">
        <v>82</v>
      </c>
      <c s="34">
        <v>1</v>
      </c>
      <c s="35">
        <v>0</v>
      </c>
      <c s="36">
        <f>ROUND(ROUND(H394,2)*ROUND(G394,5),2)</f>
      </c>
      <c r="O394">
        <f>(I394*21)/100</f>
      </c>
      <c t="s">
        <v>27</v>
      </c>
    </row>
    <row r="395" spans="1:5" ht="12.75">
      <c r="A395" s="37" t="s">
        <v>55</v>
      </c>
      <c r="E395" s="38" t="s">
        <v>58</v>
      </c>
    </row>
    <row r="396" spans="1:5" ht="12.75">
      <c r="A396" s="39" t="s">
        <v>57</v>
      </c>
      <c r="E396" s="40" t="s">
        <v>58</v>
      </c>
    </row>
    <row r="397" spans="1:5" ht="12.75">
      <c r="A397" t="s">
        <v>59</v>
      </c>
      <c r="E397" s="38" t="s">
        <v>58</v>
      </c>
    </row>
    <row r="398" spans="1:16" ht="25.5">
      <c r="A398" s="26" t="s">
        <v>50</v>
      </c>
      <c s="31" t="s">
        <v>1626</v>
      </c>
      <c s="31" t="s">
        <v>4067</v>
      </c>
      <c s="26" t="s">
        <v>52</v>
      </c>
      <c s="32" t="s">
        <v>4068</v>
      </c>
      <c s="33" t="s">
        <v>82</v>
      </c>
      <c s="34">
        <v>1</v>
      </c>
      <c s="35">
        <v>0</v>
      </c>
      <c s="36">
        <f>ROUND(ROUND(H398,2)*ROUND(G398,5),2)</f>
      </c>
      <c r="O398">
        <f>(I398*21)/100</f>
      </c>
      <c t="s">
        <v>27</v>
      </c>
    </row>
    <row r="399" spans="1:5" ht="12.75">
      <c r="A399" s="37" t="s">
        <v>55</v>
      </c>
      <c r="E399" s="38" t="s">
        <v>58</v>
      </c>
    </row>
    <row r="400" spans="1:5" ht="12.75">
      <c r="A400" s="39" t="s">
        <v>57</v>
      </c>
      <c r="E400" s="40" t="s">
        <v>58</v>
      </c>
    </row>
    <row r="401" spans="1:5" ht="12.75">
      <c r="A401" t="s">
        <v>59</v>
      </c>
      <c r="E401" s="38" t="s">
        <v>58</v>
      </c>
    </row>
    <row r="402" spans="1:16" ht="12.75">
      <c r="A402" s="26" t="s">
        <v>50</v>
      </c>
      <c s="31" t="s">
        <v>2173</v>
      </c>
      <c s="31" t="s">
        <v>4069</v>
      </c>
      <c s="26" t="s">
        <v>52</v>
      </c>
      <c s="32" t="s">
        <v>4025</v>
      </c>
      <c s="33" t="s">
        <v>82</v>
      </c>
      <c s="34">
        <v>1</v>
      </c>
      <c s="35">
        <v>0</v>
      </c>
      <c s="36">
        <f>ROUND(ROUND(H402,2)*ROUND(G402,5),2)</f>
      </c>
      <c r="O402">
        <f>(I402*21)/100</f>
      </c>
      <c t="s">
        <v>27</v>
      </c>
    </row>
    <row r="403" spans="1:5" ht="12.75">
      <c r="A403" s="37" t="s">
        <v>55</v>
      </c>
      <c r="E403" s="38" t="s">
        <v>58</v>
      </c>
    </row>
    <row r="404" spans="1:5" ht="12.75">
      <c r="A404" s="39" t="s">
        <v>57</v>
      </c>
      <c r="E404" s="40" t="s">
        <v>58</v>
      </c>
    </row>
    <row r="405" spans="1:5" ht="12.75">
      <c r="A405" t="s">
        <v>59</v>
      </c>
      <c r="E405" s="38" t="s">
        <v>58</v>
      </c>
    </row>
    <row r="406" spans="1:16" ht="12.75">
      <c r="A406" s="26" t="s">
        <v>50</v>
      </c>
      <c s="31" t="s">
        <v>2176</v>
      </c>
      <c s="31" t="s">
        <v>4069</v>
      </c>
      <c s="26" t="s">
        <v>2502</v>
      </c>
      <c s="32" t="s">
        <v>4025</v>
      </c>
      <c s="33" t="s">
        <v>82</v>
      </c>
      <c s="34">
        <v>1</v>
      </c>
      <c s="35">
        <v>0</v>
      </c>
      <c s="36">
        <f>ROUND(ROUND(H406,2)*ROUND(G406,5),2)</f>
      </c>
      <c r="O406">
        <f>(I406*21)/100</f>
      </c>
      <c t="s">
        <v>27</v>
      </c>
    </row>
    <row r="407" spans="1:5" ht="12.75">
      <c r="A407" s="37" t="s">
        <v>55</v>
      </c>
      <c r="E407" s="38" t="s">
        <v>58</v>
      </c>
    </row>
    <row r="408" spans="1:5" ht="12.75">
      <c r="A408" s="39" t="s">
        <v>57</v>
      </c>
      <c r="E408" s="40" t="s">
        <v>58</v>
      </c>
    </row>
    <row r="409" spans="1:5" ht="12.75">
      <c r="A409" t="s">
        <v>59</v>
      </c>
      <c r="E409" s="38" t="s">
        <v>58</v>
      </c>
    </row>
    <row r="410" spans="1:16" ht="12.75">
      <c r="A410" s="26" t="s">
        <v>50</v>
      </c>
      <c s="31" t="s">
        <v>2179</v>
      </c>
      <c s="31" t="s">
        <v>4069</v>
      </c>
      <c s="26" t="s">
        <v>2505</v>
      </c>
      <c s="32" t="s">
        <v>4070</v>
      </c>
      <c s="33" t="s">
        <v>82</v>
      </c>
      <c s="34">
        <v>1</v>
      </c>
      <c s="35">
        <v>0</v>
      </c>
      <c s="36">
        <f>ROUND(ROUND(H410,2)*ROUND(G410,5),2)</f>
      </c>
      <c r="O410">
        <f>(I410*21)/100</f>
      </c>
      <c t="s">
        <v>27</v>
      </c>
    </row>
    <row r="411" spans="1:5" ht="12.75">
      <c r="A411" s="37" t="s">
        <v>55</v>
      </c>
      <c r="E411" s="38" t="s">
        <v>58</v>
      </c>
    </row>
    <row r="412" spans="1:5" ht="12.75">
      <c r="A412" s="39" t="s">
        <v>57</v>
      </c>
      <c r="E412" s="40" t="s">
        <v>58</v>
      </c>
    </row>
    <row r="413" spans="1:5" ht="12.75">
      <c r="A413" t="s">
        <v>59</v>
      </c>
      <c r="E413" s="38" t="s">
        <v>58</v>
      </c>
    </row>
    <row r="414" spans="1:16" ht="12.75">
      <c r="A414" s="26" t="s">
        <v>50</v>
      </c>
      <c s="31" t="s">
        <v>2182</v>
      </c>
      <c s="31" t="s">
        <v>4069</v>
      </c>
      <c s="26" t="s">
        <v>3310</v>
      </c>
      <c s="32" t="s">
        <v>4070</v>
      </c>
      <c s="33" t="s">
        <v>82</v>
      </c>
      <c s="34">
        <v>1</v>
      </c>
      <c s="35">
        <v>0</v>
      </c>
      <c s="36">
        <f>ROUND(ROUND(H414,2)*ROUND(G414,5),2)</f>
      </c>
      <c r="O414">
        <f>(I414*21)/100</f>
      </c>
      <c t="s">
        <v>27</v>
      </c>
    </row>
    <row r="415" spans="1:5" ht="12.75">
      <c r="A415" s="37" t="s">
        <v>55</v>
      </c>
      <c r="E415" s="38" t="s">
        <v>58</v>
      </c>
    </row>
    <row r="416" spans="1:5" ht="12.75">
      <c r="A416" s="39" t="s">
        <v>57</v>
      </c>
      <c r="E416" s="40" t="s">
        <v>58</v>
      </c>
    </row>
    <row r="417" spans="1:5" ht="12.75">
      <c r="A417" t="s">
        <v>59</v>
      </c>
      <c r="E417" s="38" t="s">
        <v>58</v>
      </c>
    </row>
    <row r="418" spans="1:16" ht="12.75">
      <c r="A418" s="26" t="s">
        <v>50</v>
      </c>
      <c s="31" t="s">
        <v>2185</v>
      </c>
      <c s="31" t="s">
        <v>4071</v>
      </c>
      <c s="26" t="s">
        <v>52</v>
      </c>
      <c s="32" t="s">
        <v>4072</v>
      </c>
      <c s="33" t="s">
        <v>82</v>
      </c>
      <c s="34">
        <v>1</v>
      </c>
      <c s="35">
        <v>0</v>
      </c>
      <c s="36">
        <f>ROUND(ROUND(H418,2)*ROUND(G418,5),2)</f>
      </c>
      <c r="O418">
        <f>(I418*21)/100</f>
      </c>
      <c t="s">
        <v>27</v>
      </c>
    </row>
    <row r="419" spans="1:5" ht="12.75">
      <c r="A419" s="37" t="s">
        <v>55</v>
      </c>
      <c r="E419" s="38" t="s">
        <v>58</v>
      </c>
    </row>
    <row r="420" spans="1:5" ht="12.75">
      <c r="A420" s="39" t="s">
        <v>57</v>
      </c>
      <c r="E420" s="40" t="s">
        <v>58</v>
      </c>
    </row>
    <row r="421" spans="1:5" ht="12.75">
      <c r="A421" t="s">
        <v>59</v>
      </c>
      <c r="E421" s="38" t="s">
        <v>58</v>
      </c>
    </row>
    <row r="422" spans="1:16" ht="12.75">
      <c r="A422" s="26" t="s">
        <v>50</v>
      </c>
      <c s="31" t="s">
        <v>2188</v>
      </c>
      <c s="31" t="s">
        <v>4071</v>
      </c>
      <c s="26" t="s">
        <v>2502</v>
      </c>
      <c s="32" t="s">
        <v>4072</v>
      </c>
      <c s="33" t="s">
        <v>82</v>
      </c>
      <c s="34">
        <v>1</v>
      </c>
      <c s="35">
        <v>0</v>
      </c>
      <c s="36">
        <f>ROUND(ROUND(H422,2)*ROUND(G422,5),2)</f>
      </c>
      <c r="O422">
        <f>(I422*21)/100</f>
      </c>
      <c t="s">
        <v>27</v>
      </c>
    </row>
    <row r="423" spans="1:5" ht="12.75">
      <c r="A423" s="37" t="s">
        <v>55</v>
      </c>
      <c r="E423" s="38" t="s">
        <v>58</v>
      </c>
    </row>
    <row r="424" spans="1:5" ht="12.75">
      <c r="A424" s="39" t="s">
        <v>57</v>
      </c>
      <c r="E424" s="40" t="s">
        <v>58</v>
      </c>
    </row>
    <row r="425" spans="1:5" ht="12.75">
      <c r="A425" t="s">
        <v>59</v>
      </c>
      <c r="E425" s="38" t="s">
        <v>58</v>
      </c>
    </row>
    <row r="426" spans="1:16" ht="12.75">
      <c r="A426" s="26" t="s">
        <v>50</v>
      </c>
      <c s="31" t="s">
        <v>2190</v>
      </c>
      <c s="31" t="s">
        <v>4071</v>
      </c>
      <c s="26" t="s">
        <v>2505</v>
      </c>
      <c s="32" t="s">
        <v>4073</v>
      </c>
      <c s="33" t="s">
        <v>82</v>
      </c>
      <c s="34">
        <v>1</v>
      </c>
      <c s="35">
        <v>0</v>
      </c>
      <c s="36">
        <f>ROUND(ROUND(H426,2)*ROUND(G426,5),2)</f>
      </c>
      <c r="O426">
        <f>(I426*21)/100</f>
      </c>
      <c t="s">
        <v>27</v>
      </c>
    </row>
    <row r="427" spans="1:5" ht="12.75">
      <c r="A427" s="37" t="s">
        <v>55</v>
      </c>
      <c r="E427" s="38" t="s">
        <v>58</v>
      </c>
    </row>
    <row r="428" spans="1:5" ht="12.75">
      <c r="A428" s="39" t="s">
        <v>57</v>
      </c>
      <c r="E428" s="40" t="s">
        <v>58</v>
      </c>
    </row>
    <row r="429" spans="1:5" ht="12.75">
      <c r="A429" t="s">
        <v>59</v>
      </c>
      <c r="E429" s="38" t="s">
        <v>58</v>
      </c>
    </row>
    <row r="430" spans="1:16" ht="12.75">
      <c r="A430" s="26" t="s">
        <v>50</v>
      </c>
      <c s="31" t="s">
        <v>2193</v>
      </c>
      <c s="31" t="s">
        <v>4071</v>
      </c>
      <c s="26" t="s">
        <v>3310</v>
      </c>
      <c s="32" t="s">
        <v>4073</v>
      </c>
      <c s="33" t="s">
        <v>82</v>
      </c>
      <c s="34">
        <v>1</v>
      </c>
      <c s="35">
        <v>0</v>
      </c>
      <c s="36">
        <f>ROUND(ROUND(H430,2)*ROUND(G430,5),2)</f>
      </c>
      <c r="O430">
        <f>(I430*21)/100</f>
      </c>
      <c t="s">
        <v>27</v>
      </c>
    </row>
    <row r="431" spans="1:5" ht="12.75">
      <c r="A431" s="37" t="s">
        <v>55</v>
      </c>
      <c r="E431" s="38" t="s">
        <v>58</v>
      </c>
    </row>
    <row r="432" spans="1:5" ht="12.75">
      <c r="A432" s="39" t="s">
        <v>57</v>
      </c>
      <c r="E432" s="40" t="s">
        <v>58</v>
      </c>
    </row>
    <row r="433" spans="1:5" ht="12.75">
      <c r="A433" t="s">
        <v>59</v>
      </c>
      <c r="E433" s="38" t="s">
        <v>58</v>
      </c>
    </row>
    <row r="434" spans="1:16" ht="12.75">
      <c r="A434" s="26" t="s">
        <v>50</v>
      </c>
      <c s="31" t="s">
        <v>2196</v>
      </c>
      <c s="31" t="s">
        <v>4074</v>
      </c>
      <c s="26" t="s">
        <v>52</v>
      </c>
      <c s="32" t="s">
        <v>4075</v>
      </c>
      <c s="33" t="s">
        <v>82</v>
      </c>
      <c s="34">
        <v>1</v>
      </c>
      <c s="35">
        <v>0</v>
      </c>
      <c s="36">
        <f>ROUND(ROUND(H434,2)*ROUND(G434,5),2)</f>
      </c>
      <c r="O434">
        <f>(I434*21)/100</f>
      </c>
      <c t="s">
        <v>27</v>
      </c>
    </row>
    <row r="435" spans="1:5" ht="12.75">
      <c r="A435" s="37" t="s">
        <v>55</v>
      </c>
      <c r="E435" s="38" t="s">
        <v>58</v>
      </c>
    </row>
    <row r="436" spans="1:5" ht="12.75">
      <c r="A436" s="39" t="s">
        <v>57</v>
      </c>
      <c r="E436" s="40" t="s">
        <v>58</v>
      </c>
    </row>
    <row r="437" spans="1:5" ht="12.75">
      <c r="A437" t="s">
        <v>59</v>
      </c>
      <c r="E437" s="38" t="s">
        <v>58</v>
      </c>
    </row>
    <row r="438" spans="1:16" ht="12.75">
      <c r="A438" s="26" t="s">
        <v>50</v>
      </c>
      <c s="31" t="s">
        <v>2198</v>
      </c>
      <c s="31" t="s">
        <v>4074</v>
      </c>
      <c s="26" t="s">
        <v>2502</v>
      </c>
      <c s="32" t="s">
        <v>4075</v>
      </c>
      <c s="33" t="s">
        <v>82</v>
      </c>
      <c s="34">
        <v>1</v>
      </c>
      <c s="35">
        <v>0</v>
      </c>
      <c s="36">
        <f>ROUND(ROUND(H438,2)*ROUND(G438,5),2)</f>
      </c>
      <c r="O438">
        <f>(I438*21)/100</f>
      </c>
      <c t="s">
        <v>27</v>
      </c>
    </row>
    <row r="439" spans="1:5" ht="12.75">
      <c r="A439" s="37" t="s">
        <v>55</v>
      </c>
      <c r="E439" s="38" t="s">
        <v>58</v>
      </c>
    </row>
    <row r="440" spans="1:5" ht="12.75">
      <c r="A440" s="39" t="s">
        <v>57</v>
      </c>
      <c r="E440" s="40" t="s">
        <v>58</v>
      </c>
    </row>
    <row r="441" spans="1:5" ht="12.75">
      <c r="A441" t="s">
        <v>59</v>
      </c>
      <c r="E441" s="38" t="s">
        <v>58</v>
      </c>
    </row>
    <row r="442" spans="1:16" ht="12.75">
      <c r="A442" s="26" t="s">
        <v>50</v>
      </c>
      <c s="31" t="s">
        <v>2201</v>
      </c>
      <c s="31" t="s">
        <v>4074</v>
      </c>
      <c s="26" t="s">
        <v>2505</v>
      </c>
      <c s="32" t="s">
        <v>4076</v>
      </c>
      <c s="33" t="s">
        <v>82</v>
      </c>
      <c s="34">
        <v>1</v>
      </c>
      <c s="35">
        <v>0</v>
      </c>
      <c s="36">
        <f>ROUND(ROUND(H442,2)*ROUND(G442,5),2)</f>
      </c>
      <c r="O442">
        <f>(I442*21)/100</f>
      </c>
      <c t="s">
        <v>27</v>
      </c>
    </row>
    <row r="443" spans="1:5" ht="12.75">
      <c r="A443" s="37" t="s">
        <v>55</v>
      </c>
      <c r="E443" s="38" t="s">
        <v>58</v>
      </c>
    </row>
    <row r="444" spans="1:5" ht="12.75">
      <c r="A444" s="39" t="s">
        <v>57</v>
      </c>
      <c r="E444" s="40" t="s">
        <v>58</v>
      </c>
    </row>
    <row r="445" spans="1:5" ht="12.75">
      <c r="A445" t="s">
        <v>59</v>
      </c>
      <c r="E445" s="38" t="s">
        <v>58</v>
      </c>
    </row>
    <row r="446" spans="1:16" ht="12.75">
      <c r="A446" s="26" t="s">
        <v>50</v>
      </c>
      <c s="31" t="s">
        <v>2204</v>
      </c>
      <c s="31" t="s">
        <v>4074</v>
      </c>
      <c s="26" t="s">
        <v>3310</v>
      </c>
      <c s="32" t="s">
        <v>4076</v>
      </c>
      <c s="33" t="s">
        <v>82</v>
      </c>
      <c s="34">
        <v>1</v>
      </c>
      <c s="35">
        <v>0</v>
      </c>
      <c s="36">
        <f>ROUND(ROUND(H446,2)*ROUND(G446,5),2)</f>
      </c>
      <c r="O446">
        <f>(I446*21)/100</f>
      </c>
      <c t="s">
        <v>27</v>
      </c>
    </row>
    <row r="447" spans="1:5" ht="12.75">
      <c r="A447" s="37" t="s">
        <v>55</v>
      </c>
      <c r="E447" s="38" t="s">
        <v>58</v>
      </c>
    </row>
    <row r="448" spans="1:5" ht="12.75">
      <c r="A448" s="39" t="s">
        <v>57</v>
      </c>
      <c r="E448" s="40" t="s">
        <v>58</v>
      </c>
    </row>
    <row r="449" spans="1:5" ht="12.75">
      <c r="A449" t="s">
        <v>59</v>
      </c>
      <c r="E449" s="38" t="s">
        <v>58</v>
      </c>
    </row>
    <row r="450" spans="1:16" ht="12.75">
      <c r="A450" s="26" t="s">
        <v>50</v>
      </c>
      <c s="31" t="s">
        <v>2207</v>
      </c>
      <c s="31" t="s">
        <v>4077</v>
      </c>
      <c s="26" t="s">
        <v>52</v>
      </c>
      <c s="32" t="s">
        <v>4078</v>
      </c>
      <c s="33" t="s">
        <v>82</v>
      </c>
      <c s="34">
        <v>1</v>
      </c>
      <c s="35">
        <v>0</v>
      </c>
      <c s="36">
        <f>ROUND(ROUND(H450,2)*ROUND(G450,5),2)</f>
      </c>
      <c r="O450">
        <f>(I450*21)/100</f>
      </c>
      <c t="s">
        <v>27</v>
      </c>
    </row>
    <row r="451" spans="1:5" ht="12.75">
      <c r="A451" s="37" t="s">
        <v>55</v>
      </c>
      <c r="E451" s="38" t="s">
        <v>58</v>
      </c>
    </row>
    <row r="452" spans="1:5" ht="12.75">
      <c r="A452" s="39" t="s">
        <v>57</v>
      </c>
      <c r="E452" s="40" t="s">
        <v>58</v>
      </c>
    </row>
    <row r="453" spans="1:5" ht="12.75">
      <c r="A453" t="s">
        <v>59</v>
      </c>
      <c r="E453" s="38" t="s">
        <v>58</v>
      </c>
    </row>
    <row r="454" spans="1:16" ht="12.75">
      <c r="A454" s="26" t="s">
        <v>50</v>
      </c>
      <c s="31" t="s">
        <v>2210</v>
      </c>
      <c s="31" t="s">
        <v>4077</v>
      </c>
      <c s="26" t="s">
        <v>2502</v>
      </c>
      <c s="32" t="s">
        <v>4078</v>
      </c>
      <c s="33" t="s">
        <v>82</v>
      </c>
      <c s="34">
        <v>1</v>
      </c>
      <c s="35">
        <v>0</v>
      </c>
      <c s="36">
        <f>ROUND(ROUND(H454,2)*ROUND(G454,5),2)</f>
      </c>
      <c r="O454">
        <f>(I454*21)/100</f>
      </c>
      <c t="s">
        <v>27</v>
      </c>
    </row>
    <row r="455" spans="1:5" ht="12.75">
      <c r="A455" s="37" t="s">
        <v>55</v>
      </c>
      <c r="E455" s="38" t="s">
        <v>58</v>
      </c>
    </row>
    <row r="456" spans="1:5" ht="12.75">
      <c r="A456" s="39" t="s">
        <v>57</v>
      </c>
      <c r="E456" s="40" t="s">
        <v>58</v>
      </c>
    </row>
    <row r="457" spans="1:5" ht="12.75">
      <c r="A457" t="s">
        <v>59</v>
      </c>
      <c r="E457" s="38" t="s">
        <v>58</v>
      </c>
    </row>
    <row r="458" spans="1:16" ht="12.75">
      <c r="A458" s="26" t="s">
        <v>50</v>
      </c>
      <c s="31" t="s">
        <v>2213</v>
      </c>
      <c s="31" t="s">
        <v>4077</v>
      </c>
      <c s="26" t="s">
        <v>2505</v>
      </c>
      <c s="32" t="s">
        <v>4079</v>
      </c>
      <c s="33" t="s">
        <v>82</v>
      </c>
      <c s="34">
        <v>1</v>
      </c>
      <c s="35">
        <v>0</v>
      </c>
      <c s="36">
        <f>ROUND(ROUND(H458,2)*ROUND(G458,5),2)</f>
      </c>
      <c r="O458">
        <f>(I458*21)/100</f>
      </c>
      <c t="s">
        <v>27</v>
      </c>
    </row>
    <row r="459" spans="1:5" ht="12.75">
      <c r="A459" s="37" t="s">
        <v>55</v>
      </c>
      <c r="E459" s="38" t="s">
        <v>58</v>
      </c>
    </row>
    <row r="460" spans="1:5" ht="12.75">
      <c r="A460" s="39" t="s">
        <v>57</v>
      </c>
      <c r="E460" s="40" t="s">
        <v>58</v>
      </c>
    </row>
    <row r="461" spans="1:5" ht="12.75">
      <c r="A461" t="s">
        <v>59</v>
      </c>
      <c r="E461" s="38" t="s">
        <v>58</v>
      </c>
    </row>
    <row r="462" spans="1:16" ht="12.75">
      <c r="A462" s="26" t="s">
        <v>50</v>
      </c>
      <c s="31" t="s">
        <v>2216</v>
      </c>
      <c s="31" t="s">
        <v>4077</v>
      </c>
      <c s="26" t="s">
        <v>3310</v>
      </c>
      <c s="32" t="s">
        <v>4079</v>
      </c>
      <c s="33" t="s">
        <v>82</v>
      </c>
      <c s="34">
        <v>1</v>
      </c>
      <c s="35">
        <v>0</v>
      </c>
      <c s="36">
        <f>ROUND(ROUND(H462,2)*ROUND(G462,5),2)</f>
      </c>
      <c r="O462">
        <f>(I462*21)/100</f>
      </c>
      <c t="s">
        <v>27</v>
      </c>
    </row>
    <row r="463" spans="1:5" ht="12.75">
      <c r="A463" s="37" t="s">
        <v>55</v>
      </c>
      <c r="E463" s="38" t="s">
        <v>58</v>
      </c>
    </row>
    <row r="464" spans="1:5" ht="12.75">
      <c r="A464" s="39" t="s">
        <v>57</v>
      </c>
      <c r="E464" s="40" t="s">
        <v>58</v>
      </c>
    </row>
    <row r="465" spans="1:5" ht="12.75">
      <c r="A465" t="s">
        <v>59</v>
      </c>
      <c r="E465" s="38" t="s">
        <v>58</v>
      </c>
    </row>
    <row r="466" spans="1:16" ht="12.75">
      <c r="A466" s="26" t="s">
        <v>50</v>
      </c>
      <c s="31" t="s">
        <v>2219</v>
      </c>
      <c s="31" t="s">
        <v>4080</v>
      </c>
      <c s="26" t="s">
        <v>52</v>
      </c>
      <c s="32" t="s">
        <v>4078</v>
      </c>
      <c s="33" t="s">
        <v>82</v>
      </c>
      <c s="34">
        <v>1</v>
      </c>
      <c s="35">
        <v>0</v>
      </c>
      <c s="36">
        <f>ROUND(ROUND(H466,2)*ROUND(G466,5),2)</f>
      </c>
      <c r="O466">
        <f>(I466*21)/100</f>
      </c>
      <c t="s">
        <v>27</v>
      </c>
    </row>
    <row r="467" spans="1:5" ht="12.75">
      <c r="A467" s="37" t="s">
        <v>55</v>
      </c>
      <c r="E467" s="38" t="s">
        <v>58</v>
      </c>
    </row>
    <row r="468" spans="1:5" ht="12.75">
      <c r="A468" s="39" t="s">
        <v>57</v>
      </c>
      <c r="E468" s="40" t="s">
        <v>58</v>
      </c>
    </row>
    <row r="469" spans="1:5" ht="12.75">
      <c r="A469" t="s">
        <v>59</v>
      </c>
      <c r="E469" s="38" t="s">
        <v>58</v>
      </c>
    </row>
    <row r="470" spans="1:16" ht="12.75">
      <c r="A470" s="26" t="s">
        <v>50</v>
      </c>
      <c s="31" t="s">
        <v>2222</v>
      </c>
      <c s="31" t="s">
        <v>4080</v>
      </c>
      <c s="26" t="s">
        <v>2502</v>
      </c>
      <c s="32" t="s">
        <v>4078</v>
      </c>
      <c s="33" t="s">
        <v>82</v>
      </c>
      <c s="34">
        <v>1</v>
      </c>
      <c s="35">
        <v>0</v>
      </c>
      <c s="36">
        <f>ROUND(ROUND(H470,2)*ROUND(G470,5),2)</f>
      </c>
      <c r="O470">
        <f>(I470*21)/100</f>
      </c>
      <c t="s">
        <v>27</v>
      </c>
    </row>
    <row r="471" spans="1:5" ht="12.75">
      <c r="A471" s="37" t="s">
        <v>55</v>
      </c>
      <c r="E471" s="38" t="s">
        <v>58</v>
      </c>
    </row>
    <row r="472" spans="1:5" ht="12.75">
      <c r="A472" s="39" t="s">
        <v>57</v>
      </c>
      <c r="E472" s="40" t="s">
        <v>58</v>
      </c>
    </row>
    <row r="473" spans="1:5" ht="12.75">
      <c r="A473" t="s">
        <v>59</v>
      </c>
      <c r="E473" s="38" t="s">
        <v>58</v>
      </c>
    </row>
    <row r="474" spans="1:16" ht="12.75">
      <c r="A474" s="26" t="s">
        <v>50</v>
      </c>
      <c s="31" t="s">
        <v>2225</v>
      </c>
      <c s="31" t="s">
        <v>4080</v>
      </c>
      <c s="26" t="s">
        <v>2505</v>
      </c>
      <c s="32" t="s">
        <v>4079</v>
      </c>
      <c s="33" t="s">
        <v>82</v>
      </c>
      <c s="34">
        <v>1</v>
      </c>
      <c s="35">
        <v>0</v>
      </c>
      <c s="36">
        <f>ROUND(ROUND(H474,2)*ROUND(G474,5),2)</f>
      </c>
      <c r="O474">
        <f>(I474*21)/100</f>
      </c>
      <c t="s">
        <v>27</v>
      </c>
    </row>
    <row r="475" spans="1:5" ht="12.75">
      <c r="A475" s="37" t="s">
        <v>55</v>
      </c>
      <c r="E475" s="38" t="s">
        <v>58</v>
      </c>
    </row>
    <row r="476" spans="1:5" ht="12.75">
      <c r="A476" s="39" t="s">
        <v>57</v>
      </c>
      <c r="E476" s="40" t="s">
        <v>58</v>
      </c>
    </row>
    <row r="477" spans="1:5" ht="12.75">
      <c r="A477" t="s">
        <v>59</v>
      </c>
      <c r="E477" s="38" t="s">
        <v>58</v>
      </c>
    </row>
    <row r="478" spans="1:16" ht="12.75">
      <c r="A478" s="26" t="s">
        <v>50</v>
      </c>
      <c s="31" t="s">
        <v>2228</v>
      </c>
      <c s="31" t="s">
        <v>4080</v>
      </c>
      <c s="26" t="s">
        <v>3310</v>
      </c>
      <c s="32" t="s">
        <v>4079</v>
      </c>
      <c s="33" t="s">
        <v>82</v>
      </c>
      <c s="34">
        <v>1</v>
      </c>
      <c s="35">
        <v>0</v>
      </c>
      <c s="36">
        <f>ROUND(ROUND(H478,2)*ROUND(G478,5),2)</f>
      </c>
      <c r="O478">
        <f>(I478*21)/100</f>
      </c>
      <c t="s">
        <v>27</v>
      </c>
    </row>
    <row r="479" spans="1:5" ht="12.75">
      <c r="A479" s="37" t="s">
        <v>55</v>
      </c>
      <c r="E479" s="38" t="s">
        <v>58</v>
      </c>
    </row>
    <row r="480" spans="1:5" ht="12.75">
      <c r="A480" s="39" t="s">
        <v>57</v>
      </c>
      <c r="E480" s="40" t="s">
        <v>58</v>
      </c>
    </row>
    <row r="481" spans="1:5" ht="12.75">
      <c r="A481" t="s">
        <v>59</v>
      </c>
      <c r="E481" s="38" t="s">
        <v>58</v>
      </c>
    </row>
    <row r="482" spans="1:16" ht="12.75">
      <c r="A482" s="26" t="s">
        <v>50</v>
      </c>
      <c s="31" t="s">
        <v>2231</v>
      </c>
      <c s="31" t="s">
        <v>4081</v>
      </c>
      <c s="26" t="s">
        <v>52</v>
      </c>
      <c s="32" t="s">
        <v>4078</v>
      </c>
      <c s="33" t="s">
        <v>82</v>
      </c>
      <c s="34">
        <v>1</v>
      </c>
      <c s="35">
        <v>0</v>
      </c>
      <c s="36">
        <f>ROUND(ROUND(H482,2)*ROUND(G482,5),2)</f>
      </c>
      <c r="O482">
        <f>(I482*21)/100</f>
      </c>
      <c t="s">
        <v>27</v>
      </c>
    </row>
    <row r="483" spans="1:5" ht="12.75">
      <c r="A483" s="37" t="s">
        <v>55</v>
      </c>
      <c r="E483" s="38" t="s">
        <v>58</v>
      </c>
    </row>
    <row r="484" spans="1:5" ht="12.75">
      <c r="A484" s="39" t="s">
        <v>57</v>
      </c>
      <c r="E484" s="40" t="s">
        <v>58</v>
      </c>
    </row>
    <row r="485" spans="1:5" ht="12.75">
      <c r="A485" t="s">
        <v>59</v>
      </c>
      <c r="E485" s="38" t="s">
        <v>58</v>
      </c>
    </row>
    <row r="486" spans="1:16" ht="12.75">
      <c r="A486" s="26" t="s">
        <v>50</v>
      </c>
      <c s="31" t="s">
        <v>2234</v>
      </c>
      <c s="31" t="s">
        <v>4081</v>
      </c>
      <c s="26" t="s">
        <v>2502</v>
      </c>
      <c s="32" t="s">
        <v>4078</v>
      </c>
      <c s="33" t="s">
        <v>82</v>
      </c>
      <c s="34">
        <v>1</v>
      </c>
      <c s="35">
        <v>0</v>
      </c>
      <c s="36">
        <f>ROUND(ROUND(H486,2)*ROUND(G486,5),2)</f>
      </c>
      <c r="O486">
        <f>(I486*21)/100</f>
      </c>
      <c t="s">
        <v>27</v>
      </c>
    </row>
    <row r="487" spans="1:5" ht="12.75">
      <c r="A487" s="37" t="s">
        <v>55</v>
      </c>
      <c r="E487" s="38" t="s">
        <v>58</v>
      </c>
    </row>
    <row r="488" spans="1:5" ht="12.75">
      <c r="A488" s="39" t="s">
        <v>57</v>
      </c>
      <c r="E488" s="40" t="s">
        <v>58</v>
      </c>
    </row>
    <row r="489" spans="1:5" ht="12.75">
      <c r="A489" t="s">
        <v>59</v>
      </c>
      <c r="E489" s="38" t="s">
        <v>58</v>
      </c>
    </row>
    <row r="490" spans="1:16" ht="12.75">
      <c r="A490" s="26" t="s">
        <v>50</v>
      </c>
      <c s="31" t="s">
        <v>2237</v>
      </c>
      <c s="31" t="s">
        <v>4081</v>
      </c>
      <c s="26" t="s">
        <v>2505</v>
      </c>
      <c s="32" t="s">
        <v>4079</v>
      </c>
      <c s="33" t="s">
        <v>82</v>
      </c>
      <c s="34">
        <v>1</v>
      </c>
      <c s="35">
        <v>0</v>
      </c>
      <c s="36">
        <f>ROUND(ROUND(H490,2)*ROUND(G490,5),2)</f>
      </c>
      <c r="O490">
        <f>(I490*21)/100</f>
      </c>
      <c t="s">
        <v>27</v>
      </c>
    </row>
    <row r="491" spans="1:5" ht="12.75">
      <c r="A491" s="37" t="s">
        <v>55</v>
      </c>
      <c r="E491" s="38" t="s">
        <v>58</v>
      </c>
    </row>
    <row r="492" spans="1:5" ht="12.75">
      <c r="A492" s="39" t="s">
        <v>57</v>
      </c>
      <c r="E492" s="40" t="s">
        <v>58</v>
      </c>
    </row>
    <row r="493" spans="1:5" ht="12.75">
      <c r="A493" t="s">
        <v>59</v>
      </c>
      <c r="E493" s="38" t="s">
        <v>58</v>
      </c>
    </row>
    <row r="494" spans="1:16" ht="12.75">
      <c r="A494" s="26" t="s">
        <v>50</v>
      </c>
      <c s="31" t="s">
        <v>2240</v>
      </c>
      <c s="31" t="s">
        <v>4081</v>
      </c>
      <c s="26" t="s">
        <v>3310</v>
      </c>
      <c s="32" t="s">
        <v>4079</v>
      </c>
      <c s="33" t="s">
        <v>82</v>
      </c>
      <c s="34">
        <v>1</v>
      </c>
      <c s="35">
        <v>0</v>
      </c>
      <c s="36">
        <f>ROUND(ROUND(H494,2)*ROUND(G494,5),2)</f>
      </c>
      <c r="O494">
        <f>(I494*21)/100</f>
      </c>
      <c t="s">
        <v>27</v>
      </c>
    </row>
    <row r="495" spans="1:5" ht="12.75">
      <c r="A495" s="37" t="s">
        <v>55</v>
      </c>
      <c r="E495" s="38" t="s">
        <v>58</v>
      </c>
    </row>
    <row r="496" spans="1:5" ht="12.75">
      <c r="A496" s="39" t="s">
        <v>57</v>
      </c>
      <c r="E496" s="40" t="s">
        <v>58</v>
      </c>
    </row>
    <row r="497" spans="1:5" ht="12.75">
      <c r="A497" t="s">
        <v>59</v>
      </c>
      <c r="E497" s="38" t="s">
        <v>58</v>
      </c>
    </row>
    <row r="498" spans="1:16" ht="12.75">
      <c r="A498" s="26" t="s">
        <v>50</v>
      </c>
      <c s="31" t="s">
        <v>2243</v>
      </c>
      <c s="31" t="s">
        <v>4082</v>
      </c>
      <c s="26" t="s">
        <v>52</v>
      </c>
      <c s="32" t="s">
        <v>4083</v>
      </c>
      <c s="33" t="s">
        <v>82</v>
      </c>
      <c s="34">
        <v>1</v>
      </c>
      <c s="35">
        <v>0</v>
      </c>
      <c s="36">
        <f>ROUND(ROUND(H498,2)*ROUND(G498,5),2)</f>
      </c>
      <c r="O498">
        <f>(I498*21)/100</f>
      </c>
      <c t="s">
        <v>27</v>
      </c>
    </row>
    <row r="499" spans="1:5" ht="12.75">
      <c r="A499" s="37" t="s">
        <v>55</v>
      </c>
      <c r="E499" s="38" t="s">
        <v>58</v>
      </c>
    </row>
    <row r="500" spans="1:5" ht="12.75">
      <c r="A500" s="39" t="s">
        <v>57</v>
      </c>
      <c r="E500" s="40" t="s">
        <v>58</v>
      </c>
    </row>
    <row r="501" spans="1:5" ht="12.75">
      <c r="A501" t="s">
        <v>59</v>
      </c>
      <c r="E501" s="38" t="s">
        <v>58</v>
      </c>
    </row>
    <row r="502" spans="1:16" ht="12.75">
      <c r="A502" s="26" t="s">
        <v>50</v>
      </c>
      <c s="31" t="s">
        <v>2246</v>
      </c>
      <c s="31" t="s">
        <v>4082</v>
      </c>
      <c s="26" t="s">
        <v>2502</v>
      </c>
      <c s="32" t="s">
        <v>4083</v>
      </c>
      <c s="33" t="s">
        <v>82</v>
      </c>
      <c s="34">
        <v>1</v>
      </c>
      <c s="35">
        <v>0</v>
      </c>
      <c s="36">
        <f>ROUND(ROUND(H502,2)*ROUND(G502,5),2)</f>
      </c>
      <c r="O502">
        <f>(I502*21)/100</f>
      </c>
      <c t="s">
        <v>27</v>
      </c>
    </row>
    <row r="503" spans="1:5" ht="12.75">
      <c r="A503" s="37" t="s">
        <v>55</v>
      </c>
      <c r="E503" s="38" t="s">
        <v>58</v>
      </c>
    </row>
    <row r="504" spans="1:5" ht="12.75">
      <c r="A504" s="39" t="s">
        <v>57</v>
      </c>
      <c r="E504" s="40" t="s">
        <v>58</v>
      </c>
    </row>
    <row r="505" spans="1:5" ht="12.75">
      <c r="A505" t="s">
        <v>59</v>
      </c>
      <c r="E505" s="38" t="s">
        <v>58</v>
      </c>
    </row>
    <row r="506" spans="1:16" ht="12.75">
      <c r="A506" s="26" t="s">
        <v>50</v>
      </c>
      <c s="31" t="s">
        <v>2249</v>
      </c>
      <c s="31" t="s">
        <v>4082</v>
      </c>
      <c s="26" t="s">
        <v>2505</v>
      </c>
      <c s="32" t="s">
        <v>4083</v>
      </c>
      <c s="33" t="s">
        <v>82</v>
      </c>
      <c s="34">
        <v>1</v>
      </c>
      <c s="35">
        <v>0</v>
      </c>
      <c s="36">
        <f>ROUND(ROUND(H506,2)*ROUND(G506,5),2)</f>
      </c>
      <c r="O506">
        <f>(I506*21)/100</f>
      </c>
      <c t="s">
        <v>27</v>
      </c>
    </row>
    <row r="507" spans="1:5" ht="12.75">
      <c r="A507" s="37" t="s">
        <v>55</v>
      </c>
      <c r="E507" s="38" t="s">
        <v>58</v>
      </c>
    </row>
    <row r="508" spans="1:5" ht="12.75">
      <c r="A508" s="39" t="s">
        <v>57</v>
      </c>
      <c r="E508" s="40" t="s">
        <v>58</v>
      </c>
    </row>
    <row r="509" spans="1:5" ht="12.75">
      <c r="A509" t="s">
        <v>59</v>
      </c>
      <c r="E509" s="38" t="s">
        <v>58</v>
      </c>
    </row>
    <row r="510" spans="1:16" ht="12.75">
      <c r="A510" s="26" t="s">
        <v>50</v>
      </c>
      <c s="31" t="s">
        <v>2252</v>
      </c>
      <c s="31" t="s">
        <v>4082</v>
      </c>
      <c s="26" t="s">
        <v>3310</v>
      </c>
      <c s="32" t="s">
        <v>4083</v>
      </c>
      <c s="33" t="s">
        <v>82</v>
      </c>
      <c s="34">
        <v>1</v>
      </c>
      <c s="35">
        <v>0</v>
      </c>
      <c s="36">
        <f>ROUND(ROUND(H510,2)*ROUND(G510,5),2)</f>
      </c>
      <c r="O510">
        <f>(I510*21)/100</f>
      </c>
      <c t="s">
        <v>27</v>
      </c>
    </row>
    <row r="511" spans="1:5" ht="12.75">
      <c r="A511" s="37" t="s">
        <v>55</v>
      </c>
      <c r="E511" s="38" t="s">
        <v>58</v>
      </c>
    </row>
    <row r="512" spans="1:5" ht="12.75">
      <c r="A512" s="39" t="s">
        <v>57</v>
      </c>
      <c r="E512" s="40" t="s">
        <v>58</v>
      </c>
    </row>
    <row r="513" spans="1:5" ht="12.75">
      <c r="A513" t="s">
        <v>59</v>
      </c>
      <c r="E513" s="38" t="s">
        <v>58</v>
      </c>
    </row>
    <row r="514" spans="1:16" ht="12.75">
      <c r="A514" s="26" t="s">
        <v>50</v>
      </c>
      <c s="31" t="s">
        <v>2255</v>
      </c>
      <c s="31" t="s">
        <v>4084</v>
      </c>
      <c s="26" t="s">
        <v>52</v>
      </c>
      <c s="32" t="s">
        <v>4083</v>
      </c>
      <c s="33" t="s">
        <v>82</v>
      </c>
      <c s="34">
        <v>1</v>
      </c>
      <c s="35">
        <v>0</v>
      </c>
      <c s="36">
        <f>ROUND(ROUND(H514,2)*ROUND(G514,5),2)</f>
      </c>
      <c r="O514">
        <f>(I514*21)/100</f>
      </c>
      <c t="s">
        <v>27</v>
      </c>
    </row>
    <row r="515" spans="1:5" ht="12.75">
      <c r="A515" s="37" t="s">
        <v>55</v>
      </c>
      <c r="E515" s="38" t="s">
        <v>58</v>
      </c>
    </row>
    <row r="516" spans="1:5" ht="12.75">
      <c r="A516" s="39" t="s">
        <v>57</v>
      </c>
      <c r="E516" s="40" t="s">
        <v>58</v>
      </c>
    </row>
    <row r="517" spans="1:5" ht="12.75">
      <c r="A517" t="s">
        <v>59</v>
      </c>
      <c r="E517" s="38" t="s">
        <v>58</v>
      </c>
    </row>
    <row r="518" spans="1:16" ht="12.75">
      <c r="A518" s="26" t="s">
        <v>50</v>
      </c>
      <c s="31" t="s">
        <v>2258</v>
      </c>
      <c s="31" t="s">
        <v>4084</v>
      </c>
      <c s="26" t="s">
        <v>2502</v>
      </c>
      <c s="32" t="s">
        <v>4083</v>
      </c>
      <c s="33" t="s">
        <v>82</v>
      </c>
      <c s="34">
        <v>1</v>
      </c>
      <c s="35">
        <v>0</v>
      </c>
      <c s="36">
        <f>ROUND(ROUND(H518,2)*ROUND(G518,5),2)</f>
      </c>
      <c r="O518">
        <f>(I518*21)/100</f>
      </c>
      <c t="s">
        <v>27</v>
      </c>
    </row>
    <row r="519" spans="1:5" ht="12.75">
      <c r="A519" s="37" t="s">
        <v>55</v>
      </c>
      <c r="E519" s="38" t="s">
        <v>58</v>
      </c>
    </row>
    <row r="520" spans="1:5" ht="12.75">
      <c r="A520" s="39" t="s">
        <v>57</v>
      </c>
      <c r="E520" s="40" t="s">
        <v>58</v>
      </c>
    </row>
    <row r="521" spans="1:5" ht="12.75">
      <c r="A521" t="s">
        <v>59</v>
      </c>
      <c r="E521" s="38" t="s">
        <v>58</v>
      </c>
    </row>
    <row r="522" spans="1:16" ht="12.75">
      <c r="A522" s="26" t="s">
        <v>50</v>
      </c>
      <c s="31" t="s">
        <v>2261</v>
      </c>
      <c s="31" t="s">
        <v>4084</v>
      </c>
      <c s="26" t="s">
        <v>2505</v>
      </c>
      <c s="32" t="s">
        <v>4083</v>
      </c>
      <c s="33" t="s">
        <v>82</v>
      </c>
      <c s="34">
        <v>1</v>
      </c>
      <c s="35">
        <v>0</v>
      </c>
      <c s="36">
        <f>ROUND(ROUND(H522,2)*ROUND(G522,5),2)</f>
      </c>
      <c r="O522">
        <f>(I522*21)/100</f>
      </c>
      <c t="s">
        <v>27</v>
      </c>
    </row>
    <row r="523" spans="1:5" ht="12.75">
      <c r="A523" s="37" t="s">
        <v>55</v>
      </c>
      <c r="E523" s="38" t="s">
        <v>58</v>
      </c>
    </row>
    <row r="524" spans="1:5" ht="12.75">
      <c r="A524" s="39" t="s">
        <v>57</v>
      </c>
      <c r="E524" s="40" t="s">
        <v>58</v>
      </c>
    </row>
    <row r="525" spans="1:5" ht="12.75">
      <c r="A525" t="s">
        <v>59</v>
      </c>
      <c r="E525" s="38" t="s">
        <v>58</v>
      </c>
    </row>
    <row r="526" spans="1:16" ht="12.75">
      <c r="A526" s="26" t="s">
        <v>50</v>
      </c>
      <c s="31" t="s">
        <v>2264</v>
      </c>
      <c s="31" t="s">
        <v>4084</v>
      </c>
      <c s="26" t="s">
        <v>3310</v>
      </c>
      <c s="32" t="s">
        <v>4083</v>
      </c>
      <c s="33" t="s">
        <v>82</v>
      </c>
      <c s="34">
        <v>1</v>
      </c>
      <c s="35">
        <v>0</v>
      </c>
      <c s="36">
        <f>ROUND(ROUND(H526,2)*ROUND(G526,5),2)</f>
      </c>
      <c r="O526">
        <f>(I526*21)/100</f>
      </c>
      <c t="s">
        <v>27</v>
      </c>
    </row>
    <row r="527" spans="1:5" ht="12.75">
      <c r="A527" s="37" t="s">
        <v>55</v>
      </c>
      <c r="E527" s="38" t="s">
        <v>58</v>
      </c>
    </row>
    <row r="528" spans="1:5" ht="12.75">
      <c r="A528" s="39" t="s">
        <v>57</v>
      </c>
      <c r="E528" s="40" t="s">
        <v>58</v>
      </c>
    </row>
    <row r="529" spans="1:5" ht="12.75">
      <c r="A529" t="s">
        <v>59</v>
      </c>
      <c r="E529" s="38" t="s">
        <v>58</v>
      </c>
    </row>
    <row r="530" spans="1:16" ht="12.75">
      <c r="A530" s="26" t="s">
        <v>50</v>
      </c>
      <c s="31" t="s">
        <v>2267</v>
      </c>
      <c s="31" t="s">
        <v>4085</v>
      </c>
      <c s="26" t="s">
        <v>52</v>
      </c>
      <c s="32" t="s">
        <v>4083</v>
      </c>
      <c s="33" t="s">
        <v>82</v>
      </c>
      <c s="34">
        <v>1</v>
      </c>
      <c s="35">
        <v>0</v>
      </c>
      <c s="36">
        <f>ROUND(ROUND(H530,2)*ROUND(G530,5),2)</f>
      </c>
      <c r="O530">
        <f>(I530*21)/100</f>
      </c>
      <c t="s">
        <v>27</v>
      </c>
    </row>
    <row r="531" spans="1:5" ht="12.75">
      <c r="A531" s="37" t="s">
        <v>55</v>
      </c>
      <c r="E531" s="38" t="s">
        <v>58</v>
      </c>
    </row>
    <row r="532" spans="1:5" ht="12.75">
      <c r="A532" s="39" t="s">
        <v>57</v>
      </c>
      <c r="E532" s="40" t="s">
        <v>58</v>
      </c>
    </row>
    <row r="533" spans="1:5" ht="12.75">
      <c r="A533" t="s">
        <v>59</v>
      </c>
      <c r="E533" s="38" t="s">
        <v>58</v>
      </c>
    </row>
    <row r="534" spans="1:16" ht="12.75">
      <c r="A534" s="26" t="s">
        <v>50</v>
      </c>
      <c s="31" t="s">
        <v>2270</v>
      </c>
      <c s="31" t="s">
        <v>4085</v>
      </c>
      <c s="26" t="s">
        <v>2502</v>
      </c>
      <c s="32" t="s">
        <v>4083</v>
      </c>
      <c s="33" t="s">
        <v>82</v>
      </c>
      <c s="34">
        <v>1</v>
      </c>
      <c s="35">
        <v>0</v>
      </c>
      <c s="36">
        <f>ROUND(ROUND(H534,2)*ROUND(G534,5),2)</f>
      </c>
      <c r="O534">
        <f>(I534*21)/100</f>
      </c>
      <c t="s">
        <v>27</v>
      </c>
    </row>
    <row r="535" spans="1:5" ht="12.75">
      <c r="A535" s="37" t="s">
        <v>55</v>
      </c>
      <c r="E535" s="38" t="s">
        <v>58</v>
      </c>
    </row>
    <row r="536" spans="1:5" ht="12.75">
      <c r="A536" s="39" t="s">
        <v>57</v>
      </c>
      <c r="E536" s="40" t="s">
        <v>58</v>
      </c>
    </row>
    <row r="537" spans="1:5" ht="12.75">
      <c r="A537" t="s">
        <v>59</v>
      </c>
      <c r="E537" s="38" t="s">
        <v>58</v>
      </c>
    </row>
    <row r="538" spans="1:16" ht="12.75">
      <c r="A538" s="26" t="s">
        <v>50</v>
      </c>
      <c s="31" t="s">
        <v>2273</v>
      </c>
      <c s="31" t="s">
        <v>4085</v>
      </c>
      <c s="26" t="s">
        <v>2505</v>
      </c>
      <c s="32" t="s">
        <v>4083</v>
      </c>
      <c s="33" t="s">
        <v>82</v>
      </c>
      <c s="34">
        <v>1</v>
      </c>
      <c s="35">
        <v>0</v>
      </c>
      <c s="36">
        <f>ROUND(ROUND(H538,2)*ROUND(G538,5),2)</f>
      </c>
      <c r="O538">
        <f>(I538*21)/100</f>
      </c>
      <c t="s">
        <v>27</v>
      </c>
    </row>
    <row r="539" spans="1:5" ht="12.75">
      <c r="A539" s="37" t="s">
        <v>55</v>
      </c>
      <c r="E539" s="38" t="s">
        <v>58</v>
      </c>
    </row>
    <row r="540" spans="1:5" ht="12.75">
      <c r="A540" s="39" t="s">
        <v>57</v>
      </c>
      <c r="E540" s="40" t="s">
        <v>58</v>
      </c>
    </row>
    <row r="541" spans="1:5" ht="12.75">
      <c r="A541" t="s">
        <v>59</v>
      </c>
      <c r="E541" s="38" t="s">
        <v>58</v>
      </c>
    </row>
    <row r="542" spans="1:16" ht="12.75">
      <c r="A542" s="26" t="s">
        <v>50</v>
      </c>
      <c s="31" t="s">
        <v>2276</v>
      </c>
      <c s="31" t="s">
        <v>4085</v>
      </c>
      <c s="26" t="s">
        <v>3310</v>
      </c>
      <c s="32" t="s">
        <v>4083</v>
      </c>
      <c s="33" t="s">
        <v>82</v>
      </c>
      <c s="34">
        <v>1</v>
      </c>
      <c s="35">
        <v>0</v>
      </c>
      <c s="36">
        <f>ROUND(ROUND(H542,2)*ROUND(G542,5),2)</f>
      </c>
      <c r="O542">
        <f>(I542*21)/100</f>
      </c>
      <c t="s">
        <v>27</v>
      </c>
    </row>
    <row r="543" spans="1:5" ht="12.75">
      <c r="A543" s="37" t="s">
        <v>55</v>
      </c>
      <c r="E543" s="38" t="s">
        <v>58</v>
      </c>
    </row>
    <row r="544" spans="1:5" ht="12.75">
      <c r="A544" s="39" t="s">
        <v>57</v>
      </c>
      <c r="E544" s="40" t="s">
        <v>58</v>
      </c>
    </row>
    <row r="545" spans="1:5" ht="12.75">
      <c r="A545" t="s">
        <v>59</v>
      </c>
      <c r="E545" s="38" t="s">
        <v>58</v>
      </c>
    </row>
    <row r="546" spans="1:16" ht="12.75">
      <c r="A546" s="26" t="s">
        <v>50</v>
      </c>
      <c s="31" t="s">
        <v>2279</v>
      </c>
      <c s="31" t="s">
        <v>4086</v>
      </c>
      <c s="26" t="s">
        <v>52</v>
      </c>
      <c s="32" t="s">
        <v>4083</v>
      </c>
      <c s="33" t="s">
        <v>82</v>
      </c>
      <c s="34">
        <v>1</v>
      </c>
      <c s="35">
        <v>0</v>
      </c>
      <c s="36">
        <f>ROUND(ROUND(H546,2)*ROUND(G546,5),2)</f>
      </c>
      <c r="O546">
        <f>(I546*21)/100</f>
      </c>
      <c t="s">
        <v>27</v>
      </c>
    </row>
    <row r="547" spans="1:5" ht="12.75">
      <c r="A547" s="37" t="s">
        <v>55</v>
      </c>
      <c r="E547" s="38" t="s">
        <v>58</v>
      </c>
    </row>
    <row r="548" spans="1:5" ht="12.75">
      <c r="A548" s="39" t="s">
        <v>57</v>
      </c>
      <c r="E548" s="40" t="s">
        <v>58</v>
      </c>
    </row>
    <row r="549" spans="1:5" ht="12.75">
      <c r="A549" t="s">
        <v>59</v>
      </c>
      <c r="E549" s="38" t="s">
        <v>58</v>
      </c>
    </row>
    <row r="550" spans="1:16" ht="12.75">
      <c r="A550" s="26" t="s">
        <v>50</v>
      </c>
      <c s="31" t="s">
        <v>2282</v>
      </c>
      <c s="31" t="s">
        <v>4086</v>
      </c>
      <c s="26" t="s">
        <v>2502</v>
      </c>
      <c s="32" t="s">
        <v>4083</v>
      </c>
      <c s="33" t="s">
        <v>82</v>
      </c>
      <c s="34">
        <v>1</v>
      </c>
      <c s="35">
        <v>0</v>
      </c>
      <c s="36">
        <f>ROUND(ROUND(H550,2)*ROUND(G550,5),2)</f>
      </c>
      <c r="O550">
        <f>(I550*21)/100</f>
      </c>
      <c t="s">
        <v>27</v>
      </c>
    </row>
    <row r="551" spans="1:5" ht="12.75">
      <c r="A551" s="37" t="s">
        <v>55</v>
      </c>
      <c r="E551" s="38" t="s">
        <v>58</v>
      </c>
    </row>
    <row r="552" spans="1:5" ht="12.75">
      <c r="A552" s="39" t="s">
        <v>57</v>
      </c>
      <c r="E552" s="40" t="s">
        <v>58</v>
      </c>
    </row>
    <row r="553" spans="1:5" ht="12.75">
      <c r="A553" t="s">
        <v>59</v>
      </c>
      <c r="E553" s="38" t="s">
        <v>58</v>
      </c>
    </row>
    <row r="554" spans="1:16" ht="12.75">
      <c r="A554" s="26" t="s">
        <v>50</v>
      </c>
      <c s="31" t="s">
        <v>2285</v>
      </c>
      <c s="31" t="s">
        <v>4086</v>
      </c>
      <c s="26" t="s">
        <v>2505</v>
      </c>
      <c s="32" t="s">
        <v>4083</v>
      </c>
      <c s="33" t="s">
        <v>82</v>
      </c>
      <c s="34">
        <v>1</v>
      </c>
      <c s="35">
        <v>0</v>
      </c>
      <c s="36">
        <f>ROUND(ROUND(H554,2)*ROUND(G554,5),2)</f>
      </c>
      <c r="O554">
        <f>(I554*21)/100</f>
      </c>
      <c t="s">
        <v>27</v>
      </c>
    </row>
    <row r="555" spans="1:5" ht="12.75">
      <c r="A555" s="37" t="s">
        <v>55</v>
      </c>
      <c r="E555" s="38" t="s">
        <v>58</v>
      </c>
    </row>
    <row r="556" spans="1:5" ht="12.75">
      <c r="A556" s="39" t="s">
        <v>57</v>
      </c>
      <c r="E556" s="40" t="s">
        <v>58</v>
      </c>
    </row>
    <row r="557" spans="1:5" ht="12.75">
      <c r="A557" t="s">
        <v>59</v>
      </c>
      <c r="E557" s="38" t="s">
        <v>58</v>
      </c>
    </row>
    <row r="558" spans="1:16" ht="12.75">
      <c r="A558" s="26" t="s">
        <v>50</v>
      </c>
      <c s="31" t="s">
        <v>2288</v>
      </c>
      <c s="31" t="s">
        <v>4086</v>
      </c>
      <c s="26" t="s">
        <v>3310</v>
      </c>
      <c s="32" t="s">
        <v>4083</v>
      </c>
      <c s="33" t="s">
        <v>82</v>
      </c>
      <c s="34">
        <v>1</v>
      </c>
      <c s="35">
        <v>0</v>
      </c>
      <c s="36">
        <f>ROUND(ROUND(H558,2)*ROUND(G558,5),2)</f>
      </c>
      <c r="O558">
        <f>(I558*21)/100</f>
      </c>
      <c t="s">
        <v>27</v>
      </c>
    </row>
    <row r="559" spans="1:5" ht="12.75">
      <c r="A559" s="37" t="s">
        <v>55</v>
      </c>
      <c r="E559" s="38" t="s">
        <v>58</v>
      </c>
    </row>
    <row r="560" spans="1:5" ht="12.75">
      <c r="A560" s="39" t="s">
        <v>57</v>
      </c>
      <c r="E560" s="40" t="s">
        <v>58</v>
      </c>
    </row>
    <row r="561" spans="1:5" ht="12.75">
      <c r="A561" t="s">
        <v>59</v>
      </c>
      <c r="E561" s="38" t="s">
        <v>58</v>
      </c>
    </row>
    <row r="562" spans="1:16" ht="12.75">
      <c r="A562" s="26" t="s">
        <v>50</v>
      </c>
      <c s="31" t="s">
        <v>1629</v>
      </c>
      <c s="31" t="s">
        <v>4087</v>
      </c>
      <c s="26" t="s">
        <v>52</v>
      </c>
      <c s="32" t="s">
        <v>4088</v>
      </c>
      <c s="33" t="s">
        <v>82</v>
      </c>
      <c s="34">
        <v>1</v>
      </c>
      <c s="35">
        <v>0</v>
      </c>
      <c s="36">
        <f>ROUND(ROUND(H562,2)*ROUND(G562,5),2)</f>
      </c>
      <c r="O562">
        <f>(I562*21)/100</f>
      </c>
      <c t="s">
        <v>27</v>
      </c>
    </row>
    <row r="563" spans="1:5" ht="12.75">
      <c r="A563" s="37" t="s">
        <v>55</v>
      </c>
      <c r="E563" s="38" t="s">
        <v>58</v>
      </c>
    </row>
    <row r="564" spans="1:5" ht="12.75">
      <c r="A564" s="39" t="s">
        <v>57</v>
      </c>
      <c r="E564" s="40" t="s">
        <v>58</v>
      </c>
    </row>
    <row r="565" spans="1:5" ht="12.75">
      <c r="A565" t="s">
        <v>59</v>
      </c>
      <c r="E565" s="38" t="s">
        <v>58</v>
      </c>
    </row>
    <row r="566" spans="1:16" ht="12.75">
      <c r="A566" s="26" t="s">
        <v>50</v>
      </c>
      <c s="31" t="s">
        <v>2291</v>
      </c>
      <c s="31" t="s">
        <v>4089</v>
      </c>
      <c s="26" t="s">
        <v>52</v>
      </c>
      <c s="32" t="s">
        <v>4083</v>
      </c>
      <c s="33" t="s">
        <v>82</v>
      </c>
      <c s="34">
        <v>1</v>
      </c>
      <c s="35">
        <v>0</v>
      </c>
      <c s="36">
        <f>ROUND(ROUND(H566,2)*ROUND(G566,5),2)</f>
      </c>
      <c r="O566">
        <f>(I566*21)/100</f>
      </c>
      <c t="s">
        <v>27</v>
      </c>
    </row>
    <row r="567" spans="1:5" ht="12.75">
      <c r="A567" s="37" t="s">
        <v>55</v>
      </c>
      <c r="E567" s="38" t="s">
        <v>58</v>
      </c>
    </row>
    <row r="568" spans="1:5" ht="12.75">
      <c r="A568" s="39" t="s">
        <v>57</v>
      </c>
      <c r="E568" s="40" t="s">
        <v>58</v>
      </c>
    </row>
    <row r="569" spans="1:5" ht="12.75">
      <c r="A569" t="s">
        <v>59</v>
      </c>
      <c r="E569" s="38" t="s">
        <v>58</v>
      </c>
    </row>
    <row r="570" spans="1:16" ht="12.75">
      <c r="A570" s="26" t="s">
        <v>50</v>
      </c>
      <c s="31" t="s">
        <v>2294</v>
      </c>
      <c s="31" t="s">
        <v>4089</v>
      </c>
      <c s="26" t="s">
        <v>2502</v>
      </c>
      <c s="32" t="s">
        <v>4083</v>
      </c>
      <c s="33" t="s">
        <v>82</v>
      </c>
      <c s="34">
        <v>1</v>
      </c>
      <c s="35">
        <v>0</v>
      </c>
      <c s="36">
        <f>ROUND(ROUND(H570,2)*ROUND(G570,5),2)</f>
      </c>
      <c r="O570">
        <f>(I570*21)/100</f>
      </c>
      <c t="s">
        <v>27</v>
      </c>
    </row>
    <row r="571" spans="1:5" ht="12.75">
      <c r="A571" s="37" t="s">
        <v>55</v>
      </c>
      <c r="E571" s="38" t="s">
        <v>58</v>
      </c>
    </row>
    <row r="572" spans="1:5" ht="12.75">
      <c r="A572" s="39" t="s">
        <v>57</v>
      </c>
      <c r="E572" s="40" t="s">
        <v>58</v>
      </c>
    </row>
    <row r="573" spans="1:5" ht="12.75">
      <c r="A573" t="s">
        <v>59</v>
      </c>
      <c r="E573" s="38" t="s">
        <v>58</v>
      </c>
    </row>
    <row r="574" spans="1:16" ht="12.75">
      <c r="A574" s="26" t="s">
        <v>50</v>
      </c>
      <c s="31" t="s">
        <v>2297</v>
      </c>
      <c s="31" t="s">
        <v>4089</v>
      </c>
      <c s="26" t="s">
        <v>2505</v>
      </c>
      <c s="32" t="s">
        <v>4083</v>
      </c>
      <c s="33" t="s">
        <v>82</v>
      </c>
      <c s="34">
        <v>1</v>
      </c>
      <c s="35">
        <v>0</v>
      </c>
      <c s="36">
        <f>ROUND(ROUND(H574,2)*ROUND(G574,5),2)</f>
      </c>
      <c r="O574">
        <f>(I574*21)/100</f>
      </c>
      <c t="s">
        <v>27</v>
      </c>
    </row>
    <row r="575" spans="1:5" ht="12.75">
      <c r="A575" s="37" t="s">
        <v>55</v>
      </c>
      <c r="E575" s="38" t="s">
        <v>58</v>
      </c>
    </row>
    <row r="576" spans="1:5" ht="12.75">
      <c r="A576" s="39" t="s">
        <v>57</v>
      </c>
      <c r="E576" s="40" t="s">
        <v>58</v>
      </c>
    </row>
    <row r="577" spans="1:5" ht="12.75">
      <c r="A577" t="s">
        <v>59</v>
      </c>
      <c r="E577" s="38" t="s">
        <v>58</v>
      </c>
    </row>
    <row r="578" spans="1:16" ht="12.75">
      <c r="A578" s="26" t="s">
        <v>50</v>
      </c>
      <c s="31" t="s">
        <v>2300</v>
      </c>
      <c s="31" t="s">
        <v>4089</v>
      </c>
      <c s="26" t="s">
        <v>3310</v>
      </c>
      <c s="32" t="s">
        <v>4083</v>
      </c>
      <c s="33" t="s">
        <v>82</v>
      </c>
      <c s="34">
        <v>1</v>
      </c>
      <c s="35">
        <v>0</v>
      </c>
      <c s="36">
        <f>ROUND(ROUND(H578,2)*ROUND(G578,5),2)</f>
      </c>
      <c r="O578">
        <f>(I578*21)/100</f>
      </c>
      <c t="s">
        <v>27</v>
      </c>
    </row>
    <row r="579" spans="1:5" ht="12.75">
      <c r="A579" s="37" t="s">
        <v>55</v>
      </c>
      <c r="E579" s="38" t="s">
        <v>58</v>
      </c>
    </row>
    <row r="580" spans="1:5" ht="12.75">
      <c r="A580" s="39" t="s">
        <v>57</v>
      </c>
      <c r="E580" s="40" t="s">
        <v>58</v>
      </c>
    </row>
    <row r="581" spans="1:5" ht="12.75">
      <c r="A581" t="s">
        <v>59</v>
      </c>
      <c r="E581" s="38" t="s">
        <v>58</v>
      </c>
    </row>
    <row r="582" spans="1:16" ht="12.75">
      <c r="A582" s="26" t="s">
        <v>50</v>
      </c>
      <c s="31" t="s">
        <v>2303</v>
      </c>
      <c s="31" t="s">
        <v>4090</v>
      </c>
      <c s="26" t="s">
        <v>52</v>
      </c>
      <c s="32" t="s">
        <v>4083</v>
      </c>
      <c s="33" t="s">
        <v>82</v>
      </c>
      <c s="34">
        <v>1</v>
      </c>
      <c s="35">
        <v>0</v>
      </c>
      <c s="36">
        <f>ROUND(ROUND(H582,2)*ROUND(G582,5),2)</f>
      </c>
      <c r="O582">
        <f>(I582*21)/100</f>
      </c>
      <c t="s">
        <v>27</v>
      </c>
    </row>
    <row r="583" spans="1:5" ht="12.75">
      <c r="A583" s="37" t="s">
        <v>55</v>
      </c>
      <c r="E583" s="38" t="s">
        <v>58</v>
      </c>
    </row>
    <row r="584" spans="1:5" ht="12.75">
      <c r="A584" s="39" t="s">
        <v>57</v>
      </c>
      <c r="E584" s="40" t="s">
        <v>58</v>
      </c>
    </row>
    <row r="585" spans="1:5" ht="12.75">
      <c r="A585" t="s">
        <v>59</v>
      </c>
      <c r="E585" s="38" t="s">
        <v>58</v>
      </c>
    </row>
    <row r="586" spans="1:16" ht="12.75">
      <c r="A586" s="26" t="s">
        <v>50</v>
      </c>
      <c s="31" t="s">
        <v>2306</v>
      </c>
      <c s="31" t="s">
        <v>4090</v>
      </c>
      <c s="26" t="s">
        <v>2502</v>
      </c>
      <c s="32" t="s">
        <v>4083</v>
      </c>
      <c s="33" t="s">
        <v>82</v>
      </c>
      <c s="34">
        <v>1</v>
      </c>
      <c s="35">
        <v>0</v>
      </c>
      <c s="36">
        <f>ROUND(ROUND(H586,2)*ROUND(G586,5),2)</f>
      </c>
      <c r="O586">
        <f>(I586*21)/100</f>
      </c>
      <c t="s">
        <v>27</v>
      </c>
    </row>
    <row r="587" spans="1:5" ht="12.75">
      <c r="A587" s="37" t="s">
        <v>55</v>
      </c>
      <c r="E587" s="38" t="s">
        <v>58</v>
      </c>
    </row>
    <row r="588" spans="1:5" ht="12.75">
      <c r="A588" s="39" t="s">
        <v>57</v>
      </c>
      <c r="E588" s="40" t="s">
        <v>58</v>
      </c>
    </row>
    <row r="589" spans="1:5" ht="12.75">
      <c r="A589" t="s">
        <v>59</v>
      </c>
      <c r="E589" s="38" t="s">
        <v>58</v>
      </c>
    </row>
    <row r="590" spans="1:16" ht="12.75">
      <c r="A590" s="26" t="s">
        <v>50</v>
      </c>
      <c s="31" t="s">
        <v>2309</v>
      </c>
      <c s="31" t="s">
        <v>4090</v>
      </c>
      <c s="26" t="s">
        <v>2505</v>
      </c>
      <c s="32" t="s">
        <v>4083</v>
      </c>
      <c s="33" t="s">
        <v>82</v>
      </c>
      <c s="34">
        <v>1</v>
      </c>
      <c s="35">
        <v>0</v>
      </c>
      <c s="36">
        <f>ROUND(ROUND(H590,2)*ROUND(G590,5),2)</f>
      </c>
      <c r="O590">
        <f>(I590*21)/100</f>
      </c>
      <c t="s">
        <v>27</v>
      </c>
    </row>
    <row r="591" spans="1:5" ht="12.75">
      <c r="A591" s="37" t="s">
        <v>55</v>
      </c>
      <c r="E591" s="38" t="s">
        <v>58</v>
      </c>
    </row>
    <row r="592" spans="1:5" ht="12.75">
      <c r="A592" s="39" t="s">
        <v>57</v>
      </c>
      <c r="E592" s="40" t="s">
        <v>58</v>
      </c>
    </row>
    <row r="593" spans="1:5" ht="12.75">
      <c r="A593" t="s">
        <v>59</v>
      </c>
      <c r="E593" s="38" t="s">
        <v>58</v>
      </c>
    </row>
    <row r="594" spans="1:16" ht="12.75">
      <c r="A594" s="26" t="s">
        <v>50</v>
      </c>
      <c s="31" t="s">
        <v>2312</v>
      </c>
      <c s="31" t="s">
        <v>4090</v>
      </c>
      <c s="26" t="s">
        <v>3310</v>
      </c>
      <c s="32" t="s">
        <v>4083</v>
      </c>
      <c s="33" t="s">
        <v>82</v>
      </c>
      <c s="34">
        <v>1</v>
      </c>
      <c s="35">
        <v>0</v>
      </c>
      <c s="36">
        <f>ROUND(ROUND(H594,2)*ROUND(G594,5),2)</f>
      </c>
      <c r="O594">
        <f>(I594*21)/100</f>
      </c>
      <c t="s">
        <v>27</v>
      </c>
    </row>
    <row r="595" spans="1:5" ht="12.75">
      <c r="A595" s="37" t="s">
        <v>55</v>
      </c>
      <c r="E595" s="38" t="s">
        <v>58</v>
      </c>
    </row>
    <row r="596" spans="1:5" ht="12.75">
      <c r="A596" s="39" t="s">
        <v>57</v>
      </c>
      <c r="E596" s="40" t="s">
        <v>58</v>
      </c>
    </row>
    <row r="597" spans="1:5" ht="12.75">
      <c r="A597" t="s">
        <v>59</v>
      </c>
      <c r="E597" s="38" t="s">
        <v>58</v>
      </c>
    </row>
    <row r="598" spans="1:16" ht="12.75">
      <c r="A598" s="26" t="s">
        <v>50</v>
      </c>
      <c s="31" t="s">
        <v>2315</v>
      </c>
      <c s="31" t="s">
        <v>4091</v>
      </c>
      <c s="26" t="s">
        <v>52</v>
      </c>
      <c s="32" t="s">
        <v>4083</v>
      </c>
      <c s="33" t="s">
        <v>82</v>
      </c>
      <c s="34">
        <v>1</v>
      </c>
      <c s="35">
        <v>0</v>
      </c>
      <c s="36">
        <f>ROUND(ROUND(H598,2)*ROUND(G598,5),2)</f>
      </c>
      <c r="O598">
        <f>(I598*21)/100</f>
      </c>
      <c t="s">
        <v>27</v>
      </c>
    </row>
    <row r="599" spans="1:5" ht="12.75">
      <c r="A599" s="37" t="s">
        <v>55</v>
      </c>
      <c r="E599" s="38" t="s">
        <v>58</v>
      </c>
    </row>
    <row r="600" spans="1:5" ht="12.75">
      <c r="A600" s="39" t="s">
        <v>57</v>
      </c>
      <c r="E600" s="40" t="s">
        <v>58</v>
      </c>
    </row>
    <row r="601" spans="1:5" ht="12.75">
      <c r="A601" t="s">
        <v>59</v>
      </c>
      <c r="E601" s="38" t="s">
        <v>58</v>
      </c>
    </row>
    <row r="602" spans="1:16" ht="12.75">
      <c r="A602" s="26" t="s">
        <v>50</v>
      </c>
      <c s="31" t="s">
        <v>2317</v>
      </c>
      <c s="31" t="s">
        <v>4091</v>
      </c>
      <c s="26" t="s">
        <v>2502</v>
      </c>
      <c s="32" t="s">
        <v>4083</v>
      </c>
      <c s="33" t="s">
        <v>82</v>
      </c>
      <c s="34">
        <v>1</v>
      </c>
      <c s="35">
        <v>0</v>
      </c>
      <c s="36">
        <f>ROUND(ROUND(H602,2)*ROUND(G602,5),2)</f>
      </c>
      <c r="O602">
        <f>(I602*21)/100</f>
      </c>
      <c t="s">
        <v>27</v>
      </c>
    </row>
    <row r="603" spans="1:5" ht="12.75">
      <c r="A603" s="37" t="s">
        <v>55</v>
      </c>
      <c r="E603" s="38" t="s">
        <v>58</v>
      </c>
    </row>
    <row r="604" spans="1:5" ht="12.75">
      <c r="A604" s="39" t="s">
        <v>57</v>
      </c>
      <c r="E604" s="40" t="s">
        <v>58</v>
      </c>
    </row>
    <row r="605" spans="1:5" ht="12.75">
      <c r="A605" t="s">
        <v>59</v>
      </c>
      <c r="E605" s="38" t="s">
        <v>58</v>
      </c>
    </row>
    <row r="606" spans="1:16" ht="12.75">
      <c r="A606" s="26" t="s">
        <v>50</v>
      </c>
      <c s="31" t="s">
        <v>2320</v>
      </c>
      <c s="31" t="s">
        <v>4091</v>
      </c>
      <c s="26" t="s">
        <v>2505</v>
      </c>
      <c s="32" t="s">
        <v>4083</v>
      </c>
      <c s="33" t="s">
        <v>82</v>
      </c>
      <c s="34">
        <v>1</v>
      </c>
      <c s="35">
        <v>0</v>
      </c>
      <c s="36">
        <f>ROUND(ROUND(H606,2)*ROUND(G606,5),2)</f>
      </c>
      <c r="O606">
        <f>(I606*21)/100</f>
      </c>
      <c t="s">
        <v>27</v>
      </c>
    </row>
    <row r="607" spans="1:5" ht="12.75">
      <c r="A607" s="37" t="s">
        <v>55</v>
      </c>
      <c r="E607" s="38" t="s">
        <v>58</v>
      </c>
    </row>
    <row r="608" spans="1:5" ht="12.75">
      <c r="A608" s="39" t="s">
        <v>57</v>
      </c>
      <c r="E608" s="40" t="s">
        <v>58</v>
      </c>
    </row>
    <row r="609" spans="1:5" ht="12.75">
      <c r="A609" t="s">
        <v>59</v>
      </c>
      <c r="E609" s="38" t="s">
        <v>58</v>
      </c>
    </row>
    <row r="610" spans="1:16" ht="12.75">
      <c r="A610" s="26" t="s">
        <v>50</v>
      </c>
      <c s="31" t="s">
        <v>2322</v>
      </c>
      <c s="31" t="s">
        <v>4091</v>
      </c>
      <c s="26" t="s">
        <v>3310</v>
      </c>
      <c s="32" t="s">
        <v>4083</v>
      </c>
      <c s="33" t="s">
        <v>82</v>
      </c>
      <c s="34">
        <v>1</v>
      </c>
      <c s="35">
        <v>0</v>
      </c>
      <c s="36">
        <f>ROUND(ROUND(H610,2)*ROUND(G610,5),2)</f>
      </c>
      <c r="O610">
        <f>(I610*21)/100</f>
      </c>
      <c t="s">
        <v>27</v>
      </c>
    </row>
    <row r="611" spans="1:5" ht="12.75">
      <c r="A611" s="37" t="s">
        <v>55</v>
      </c>
      <c r="E611" s="38" t="s">
        <v>58</v>
      </c>
    </row>
    <row r="612" spans="1:5" ht="12.75">
      <c r="A612" s="39" t="s">
        <v>57</v>
      </c>
      <c r="E612" s="40" t="s">
        <v>58</v>
      </c>
    </row>
    <row r="613" spans="1:5" ht="12.75">
      <c r="A613" t="s">
        <v>59</v>
      </c>
      <c r="E613" s="38" t="s">
        <v>58</v>
      </c>
    </row>
    <row r="614" spans="1:16" ht="12.75">
      <c r="A614" s="26" t="s">
        <v>50</v>
      </c>
      <c s="31" t="s">
        <v>2325</v>
      </c>
      <c s="31" t="s">
        <v>4092</v>
      </c>
      <c s="26" t="s">
        <v>52</v>
      </c>
      <c s="32" t="s">
        <v>4083</v>
      </c>
      <c s="33" t="s">
        <v>82</v>
      </c>
      <c s="34">
        <v>1</v>
      </c>
      <c s="35">
        <v>0</v>
      </c>
      <c s="36">
        <f>ROUND(ROUND(H614,2)*ROUND(G614,5),2)</f>
      </c>
      <c r="O614">
        <f>(I614*21)/100</f>
      </c>
      <c t="s">
        <v>27</v>
      </c>
    </row>
    <row r="615" spans="1:5" ht="12.75">
      <c r="A615" s="37" t="s">
        <v>55</v>
      </c>
      <c r="E615" s="38" t="s">
        <v>58</v>
      </c>
    </row>
    <row r="616" spans="1:5" ht="12.75">
      <c r="A616" s="39" t="s">
        <v>57</v>
      </c>
      <c r="E616" s="40" t="s">
        <v>58</v>
      </c>
    </row>
    <row r="617" spans="1:5" ht="12.75">
      <c r="A617" t="s">
        <v>59</v>
      </c>
      <c r="E617" s="38" t="s">
        <v>58</v>
      </c>
    </row>
    <row r="618" spans="1:16" ht="12.75">
      <c r="A618" s="26" t="s">
        <v>50</v>
      </c>
      <c s="31" t="s">
        <v>2328</v>
      </c>
      <c s="31" t="s">
        <v>4092</v>
      </c>
      <c s="26" t="s">
        <v>2502</v>
      </c>
      <c s="32" t="s">
        <v>4083</v>
      </c>
      <c s="33" t="s">
        <v>82</v>
      </c>
      <c s="34">
        <v>1</v>
      </c>
      <c s="35">
        <v>0</v>
      </c>
      <c s="36">
        <f>ROUND(ROUND(H618,2)*ROUND(G618,5),2)</f>
      </c>
      <c r="O618">
        <f>(I618*21)/100</f>
      </c>
      <c t="s">
        <v>27</v>
      </c>
    </row>
    <row r="619" spans="1:5" ht="12.75">
      <c r="A619" s="37" t="s">
        <v>55</v>
      </c>
      <c r="E619" s="38" t="s">
        <v>58</v>
      </c>
    </row>
    <row r="620" spans="1:5" ht="12.75">
      <c r="A620" s="39" t="s">
        <v>57</v>
      </c>
      <c r="E620" s="40" t="s">
        <v>58</v>
      </c>
    </row>
    <row r="621" spans="1:5" ht="12.75">
      <c r="A621" t="s">
        <v>59</v>
      </c>
      <c r="E621" s="38" t="s">
        <v>58</v>
      </c>
    </row>
    <row r="622" spans="1:16" ht="12.75">
      <c r="A622" s="26" t="s">
        <v>50</v>
      </c>
      <c s="31" t="s">
        <v>2331</v>
      </c>
      <c s="31" t="s">
        <v>4092</v>
      </c>
      <c s="26" t="s">
        <v>2505</v>
      </c>
      <c s="32" t="s">
        <v>4083</v>
      </c>
      <c s="33" t="s">
        <v>82</v>
      </c>
      <c s="34">
        <v>1</v>
      </c>
      <c s="35">
        <v>0</v>
      </c>
      <c s="36">
        <f>ROUND(ROUND(H622,2)*ROUND(G622,5),2)</f>
      </c>
      <c r="O622">
        <f>(I622*21)/100</f>
      </c>
      <c t="s">
        <v>27</v>
      </c>
    </row>
    <row r="623" spans="1:5" ht="12.75">
      <c r="A623" s="37" t="s">
        <v>55</v>
      </c>
      <c r="E623" s="38" t="s">
        <v>58</v>
      </c>
    </row>
    <row r="624" spans="1:5" ht="12.75">
      <c r="A624" s="39" t="s">
        <v>57</v>
      </c>
      <c r="E624" s="40" t="s">
        <v>58</v>
      </c>
    </row>
    <row r="625" spans="1:5" ht="12.75">
      <c r="A625" t="s">
        <v>59</v>
      </c>
      <c r="E625" s="38" t="s">
        <v>58</v>
      </c>
    </row>
    <row r="626" spans="1:16" ht="12.75">
      <c r="A626" s="26" t="s">
        <v>50</v>
      </c>
      <c s="31" t="s">
        <v>2335</v>
      </c>
      <c s="31" t="s">
        <v>4092</v>
      </c>
      <c s="26" t="s">
        <v>3310</v>
      </c>
      <c s="32" t="s">
        <v>4083</v>
      </c>
      <c s="33" t="s">
        <v>82</v>
      </c>
      <c s="34">
        <v>1</v>
      </c>
      <c s="35">
        <v>0</v>
      </c>
      <c s="36">
        <f>ROUND(ROUND(H626,2)*ROUND(G626,5),2)</f>
      </c>
      <c r="O626">
        <f>(I626*21)/100</f>
      </c>
      <c t="s">
        <v>27</v>
      </c>
    </row>
    <row r="627" spans="1:5" ht="12.75">
      <c r="A627" s="37" t="s">
        <v>55</v>
      </c>
      <c r="E627" s="38" t="s">
        <v>58</v>
      </c>
    </row>
    <row r="628" spans="1:5" ht="12.75">
      <c r="A628" s="39" t="s">
        <v>57</v>
      </c>
      <c r="E628" s="40" t="s">
        <v>58</v>
      </c>
    </row>
    <row r="629" spans="1:5" ht="12.75">
      <c r="A629" t="s">
        <v>59</v>
      </c>
      <c r="E629" s="38" t="s">
        <v>58</v>
      </c>
    </row>
    <row r="630" spans="1:16" ht="12.75">
      <c r="A630" s="26" t="s">
        <v>50</v>
      </c>
      <c s="31" t="s">
        <v>2338</v>
      </c>
      <c s="31" t="s">
        <v>4093</v>
      </c>
      <c s="26" t="s">
        <v>52</v>
      </c>
      <c s="32" t="s">
        <v>4083</v>
      </c>
      <c s="33" t="s">
        <v>82</v>
      </c>
      <c s="34">
        <v>1</v>
      </c>
      <c s="35">
        <v>0</v>
      </c>
      <c s="36">
        <f>ROUND(ROUND(H630,2)*ROUND(G630,5),2)</f>
      </c>
      <c r="O630">
        <f>(I630*21)/100</f>
      </c>
      <c t="s">
        <v>27</v>
      </c>
    </row>
    <row r="631" spans="1:5" ht="12.75">
      <c r="A631" s="37" t="s">
        <v>55</v>
      </c>
      <c r="E631" s="38" t="s">
        <v>58</v>
      </c>
    </row>
    <row r="632" spans="1:5" ht="12.75">
      <c r="A632" s="39" t="s">
        <v>57</v>
      </c>
      <c r="E632" s="40" t="s">
        <v>58</v>
      </c>
    </row>
    <row r="633" spans="1:5" ht="12.75">
      <c r="A633" t="s">
        <v>59</v>
      </c>
      <c r="E633" s="38" t="s">
        <v>58</v>
      </c>
    </row>
    <row r="634" spans="1:16" ht="12.75">
      <c r="A634" s="26" t="s">
        <v>50</v>
      </c>
      <c s="31" t="s">
        <v>2341</v>
      </c>
      <c s="31" t="s">
        <v>4093</v>
      </c>
      <c s="26" t="s">
        <v>2502</v>
      </c>
      <c s="32" t="s">
        <v>4083</v>
      </c>
      <c s="33" t="s">
        <v>82</v>
      </c>
      <c s="34">
        <v>1</v>
      </c>
      <c s="35">
        <v>0</v>
      </c>
      <c s="36">
        <f>ROUND(ROUND(H634,2)*ROUND(G634,5),2)</f>
      </c>
      <c r="O634">
        <f>(I634*21)/100</f>
      </c>
      <c t="s">
        <v>27</v>
      </c>
    </row>
    <row r="635" spans="1:5" ht="12.75">
      <c r="A635" s="37" t="s">
        <v>55</v>
      </c>
      <c r="E635" s="38" t="s">
        <v>58</v>
      </c>
    </row>
    <row r="636" spans="1:5" ht="12.75">
      <c r="A636" s="39" t="s">
        <v>57</v>
      </c>
      <c r="E636" s="40" t="s">
        <v>58</v>
      </c>
    </row>
    <row r="637" spans="1:5" ht="12.75">
      <c r="A637" t="s">
        <v>59</v>
      </c>
      <c r="E637" s="38" t="s">
        <v>58</v>
      </c>
    </row>
    <row r="638" spans="1:16" ht="12.75">
      <c r="A638" s="26" t="s">
        <v>50</v>
      </c>
      <c s="31" t="s">
        <v>2344</v>
      </c>
      <c s="31" t="s">
        <v>4093</v>
      </c>
      <c s="26" t="s">
        <v>2505</v>
      </c>
      <c s="32" t="s">
        <v>4083</v>
      </c>
      <c s="33" t="s">
        <v>82</v>
      </c>
      <c s="34">
        <v>1</v>
      </c>
      <c s="35">
        <v>0</v>
      </c>
      <c s="36">
        <f>ROUND(ROUND(H638,2)*ROUND(G638,5),2)</f>
      </c>
      <c r="O638">
        <f>(I638*21)/100</f>
      </c>
      <c t="s">
        <v>27</v>
      </c>
    </row>
    <row r="639" spans="1:5" ht="12.75">
      <c r="A639" s="37" t="s">
        <v>55</v>
      </c>
      <c r="E639" s="38" t="s">
        <v>58</v>
      </c>
    </row>
    <row r="640" spans="1:5" ht="12.75">
      <c r="A640" s="39" t="s">
        <v>57</v>
      </c>
      <c r="E640" s="40" t="s">
        <v>58</v>
      </c>
    </row>
    <row r="641" spans="1:5" ht="12.75">
      <c r="A641" t="s">
        <v>59</v>
      </c>
      <c r="E641" s="38" t="s">
        <v>58</v>
      </c>
    </row>
    <row r="642" spans="1:16" ht="12.75">
      <c r="A642" s="26" t="s">
        <v>50</v>
      </c>
      <c s="31" t="s">
        <v>2347</v>
      </c>
      <c s="31" t="s">
        <v>4093</v>
      </c>
      <c s="26" t="s">
        <v>3310</v>
      </c>
      <c s="32" t="s">
        <v>4083</v>
      </c>
      <c s="33" t="s">
        <v>82</v>
      </c>
      <c s="34">
        <v>1</v>
      </c>
      <c s="35">
        <v>0</v>
      </c>
      <c s="36">
        <f>ROUND(ROUND(H642,2)*ROUND(G642,5),2)</f>
      </c>
      <c r="O642">
        <f>(I642*21)/100</f>
      </c>
      <c t="s">
        <v>27</v>
      </c>
    </row>
    <row r="643" spans="1:5" ht="12.75">
      <c r="A643" s="37" t="s">
        <v>55</v>
      </c>
      <c r="E643" s="38" t="s">
        <v>58</v>
      </c>
    </row>
    <row r="644" spans="1:5" ht="12.75">
      <c r="A644" s="39" t="s">
        <v>57</v>
      </c>
      <c r="E644" s="40" t="s">
        <v>58</v>
      </c>
    </row>
    <row r="645" spans="1:5" ht="12.75">
      <c r="A645" t="s">
        <v>59</v>
      </c>
      <c r="E645" s="38" t="s">
        <v>58</v>
      </c>
    </row>
    <row r="646" spans="1:16" ht="12.75">
      <c r="A646" s="26" t="s">
        <v>50</v>
      </c>
      <c s="31" t="s">
        <v>2350</v>
      </c>
      <c s="31" t="s">
        <v>4094</v>
      </c>
      <c s="26" t="s">
        <v>52</v>
      </c>
      <c s="32" t="s">
        <v>4083</v>
      </c>
      <c s="33" t="s">
        <v>82</v>
      </c>
      <c s="34">
        <v>1</v>
      </c>
      <c s="35">
        <v>0</v>
      </c>
      <c s="36">
        <f>ROUND(ROUND(H646,2)*ROUND(G646,5),2)</f>
      </c>
      <c r="O646">
        <f>(I646*21)/100</f>
      </c>
      <c t="s">
        <v>27</v>
      </c>
    </row>
    <row r="647" spans="1:5" ht="12.75">
      <c r="A647" s="37" t="s">
        <v>55</v>
      </c>
      <c r="E647" s="38" t="s">
        <v>58</v>
      </c>
    </row>
    <row r="648" spans="1:5" ht="12.75">
      <c r="A648" s="39" t="s">
        <v>57</v>
      </c>
      <c r="E648" s="40" t="s">
        <v>58</v>
      </c>
    </row>
    <row r="649" spans="1:5" ht="12.75">
      <c r="A649" t="s">
        <v>59</v>
      </c>
      <c r="E649" s="38" t="s">
        <v>58</v>
      </c>
    </row>
    <row r="650" spans="1:16" ht="12.75">
      <c r="A650" s="26" t="s">
        <v>50</v>
      </c>
      <c s="31" t="s">
        <v>2353</v>
      </c>
      <c s="31" t="s">
        <v>4094</v>
      </c>
      <c s="26" t="s">
        <v>2502</v>
      </c>
      <c s="32" t="s">
        <v>4083</v>
      </c>
      <c s="33" t="s">
        <v>82</v>
      </c>
      <c s="34">
        <v>1</v>
      </c>
      <c s="35">
        <v>0</v>
      </c>
      <c s="36">
        <f>ROUND(ROUND(H650,2)*ROUND(G650,5),2)</f>
      </c>
      <c r="O650">
        <f>(I650*21)/100</f>
      </c>
      <c t="s">
        <v>27</v>
      </c>
    </row>
    <row r="651" spans="1:5" ht="12.75">
      <c r="A651" s="37" t="s">
        <v>55</v>
      </c>
      <c r="E651" s="38" t="s">
        <v>58</v>
      </c>
    </row>
    <row r="652" spans="1:5" ht="12.75">
      <c r="A652" s="39" t="s">
        <v>57</v>
      </c>
      <c r="E652" s="40" t="s">
        <v>58</v>
      </c>
    </row>
    <row r="653" spans="1:5" ht="12.75">
      <c r="A653" t="s">
        <v>59</v>
      </c>
      <c r="E653" s="38" t="s">
        <v>58</v>
      </c>
    </row>
    <row r="654" spans="1:16" ht="12.75">
      <c r="A654" s="26" t="s">
        <v>50</v>
      </c>
      <c s="31" t="s">
        <v>2356</v>
      </c>
      <c s="31" t="s">
        <v>4094</v>
      </c>
      <c s="26" t="s">
        <v>2505</v>
      </c>
      <c s="32" t="s">
        <v>4083</v>
      </c>
      <c s="33" t="s">
        <v>82</v>
      </c>
      <c s="34">
        <v>1</v>
      </c>
      <c s="35">
        <v>0</v>
      </c>
      <c s="36">
        <f>ROUND(ROUND(H654,2)*ROUND(G654,5),2)</f>
      </c>
      <c r="O654">
        <f>(I654*21)/100</f>
      </c>
      <c t="s">
        <v>27</v>
      </c>
    </row>
    <row r="655" spans="1:5" ht="12.75">
      <c r="A655" s="37" t="s">
        <v>55</v>
      </c>
      <c r="E655" s="38" t="s">
        <v>58</v>
      </c>
    </row>
    <row r="656" spans="1:5" ht="12.75">
      <c r="A656" s="39" t="s">
        <v>57</v>
      </c>
      <c r="E656" s="40" t="s">
        <v>58</v>
      </c>
    </row>
    <row r="657" spans="1:5" ht="12.75">
      <c r="A657" t="s">
        <v>59</v>
      </c>
      <c r="E657" s="38" t="s">
        <v>58</v>
      </c>
    </row>
    <row r="658" spans="1:16" ht="12.75">
      <c r="A658" s="26" t="s">
        <v>50</v>
      </c>
      <c s="31" t="s">
        <v>2359</v>
      </c>
      <c s="31" t="s">
        <v>4094</v>
      </c>
      <c s="26" t="s">
        <v>3310</v>
      </c>
      <c s="32" t="s">
        <v>4083</v>
      </c>
      <c s="33" t="s">
        <v>82</v>
      </c>
      <c s="34">
        <v>1</v>
      </c>
      <c s="35">
        <v>0</v>
      </c>
      <c s="36">
        <f>ROUND(ROUND(H658,2)*ROUND(G658,5),2)</f>
      </c>
      <c r="O658">
        <f>(I658*21)/100</f>
      </c>
      <c t="s">
        <v>27</v>
      </c>
    </row>
    <row r="659" spans="1:5" ht="12.75">
      <c r="A659" s="37" t="s">
        <v>55</v>
      </c>
      <c r="E659" s="38" t="s">
        <v>58</v>
      </c>
    </row>
    <row r="660" spans="1:5" ht="12.75">
      <c r="A660" s="39" t="s">
        <v>57</v>
      </c>
      <c r="E660" s="40" t="s">
        <v>58</v>
      </c>
    </row>
    <row r="661" spans="1:5" ht="12.75">
      <c r="A661" t="s">
        <v>59</v>
      </c>
      <c r="E661" s="38" t="s">
        <v>58</v>
      </c>
    </row>
    <row r="662" spans="1:16" ht="12.75">
      <c r="A662" s="26" t="s">
        <v>50</v>
      </c>
      <c s="31" t="s">
        <v>172</v>
      </c>
      <c s="31" t="s">
        <v>4095</v>
      </c>
      <c s="26" t="s">
        <v>52</v>
      </c>
      <c s="32" t="s">
        <v>4096</v>
      </c>
      <c s="33" t="s">
        <v>82</v>
      </c>
      <c s="34">
        <v>1</v>
      </c>
      <c s="35">
        <v>0</v>
      </c>
      <c s="36">
        <f>ROUND(ROUND(H662,2)*ROUND(G662,5),2)</f>
      </c>
      <c r="O662">
        <f>(I662*21)/100</f>
      </c>
      <c t="s">
        <v>27</v>
      </c>
    </row>
    <row r="663" spans="1:5" ht="12.75">
      <c r="A663" s="37" t="s">
        <v>55</v>
      </c>
      <c r="E663" s="38" t="s">
        <v>58</v>
      </c>
    </row>
    <row r="664" spans="1:5" ht="12.75">
      <c r="A664" s="39" t="s">
        <v>57</v>
      </c>
      <c r="E664" s="40" t="s">
        <v>58</v>
      </c>
    </row>
    <row r="665" spans="1:5" ht="12.75">
      <c r="A665" t="s">
        <v>59</v>
      </c>
      <c r="E665" s="38" t="s">
        <v>58</v>
      </c>
    </row>
    <row r="666" spans="1:16" ht="25.5">
      <c r="A666" s="26" t="s">
        <v>50</v>
      </c>
      <c s="31" t="s">
        <v>176</v>
      </c>
      <c s="31" t="s">
        <v>4095</v>
      </c>
      <c s="26" t="s">
        <v>2502</v>
      </c>
      <c s="32" t="s">
        <v>4097</v>
      </c>
      <c s="33" t="s">
        <v>82</v>
      </c>
      <c s="34">
        <v>1</v>
      </c>
      <c s="35">
        <v>0</v>
      </c>
      <c s="36">
        <f>ROUND(ROUND(H666,2)*ROUND(G666,5),2)</f>
      </c>
      <c r="O666">
        <f>(I666*21)/100</f>
      </c>
      <c t="s">
        <v>27</v>
      </c>
    </row>
    <row r="667" spans="1:5" ht="12.75">
      <c r="A667" s="37" t="s">
        <v>55</v>
      </c>
      <c r="E667" s="38" t="s">
        <v>58</v>
      </c>
    </row>
    <row r="668" spans="1:5" ht="12.75">
      <c r="A668" s="39" t="s">
        <v>57</v>
      </c>
      <c r="E668" s="40" t="s">
        <v>58</v>
      </c>
    </row>
    <row r="669" spans="1:5" ht="12.75">
      <c r="A669" t="s">
        <v>59</v>
      </c>
      <c r="E669" s="38" t="s">
        <v>58</v>
      </c>
    </row>
    <row r="670" spans="1:16" ht="25.5">
      <c r="A670" s="26" t="s">
        <v>50</v>
      </c>
      <c s="31" t="s">
        <v>179</v>
      </c>
      <c s="31" t="s">
        <v>4095</v>
      </c>
      <c s="26" t="s">
        <v>2505</v>
      </c>
      <c s="32" t="s">
        <v>4098</v>
      </c>
      <c s="33" t="s">
        <v>82</v>
      </c>
      <c s="34">
        <v>1</v>
      </c>
      <c s="35">
        <v>0</v>
      </c>
      <c s="36">
        <f>ROUND(ROUND(H670,2)*ROUND(G670,5),2)</f>
      </c>
      <c r="O670">
        <f>(I670*21)/100</f>
      </c>
      <c t="s">
        <v>27</v>
      </c>
    </row>
    <row r="671" spans="1:5" ht="12.75">
      <c r="A671" s="37" t="s">
        <v>55</v>
      </c>
      <c r="E671" s="38" t="s">
        <v>58</v>
      </c>
    </row>
    <row r="672" spans="1:5" ht="12.75">
      <c r="A672" s="39" t="s">
        <v>57</v>
      </c>
      <c r="E672" s="40" t="s">
        <v>58</v>
      </c>
    </row>
    <row r="673" spans="1:5" ht="12.75">
      <c r="A673" t="s">
        <v>59</v>
      </c>
      <c r="E673" s="38" t="s">
        <v>58</v>
      </c>
    </row>
    <row r="674" spans="1:16" ht="12.75">
      <c r="A674" s="26" t="s">
        <v>50</v>
      </c>
      <c s="31" t="s">
        <v>182</v>
      </c>
      <c s="31" t="s">
        <v>4099</v>
      </c>
      <c s="26" t="s">
        <v>52</v>
      </c>
      <c s="32" t="s">
        <v>4100</v>
      </c>
      <c s="33" t="s">
        <v>82</v>
      </c>
      <c s="34">
        <v>1</v>
      </c>
      <c s="35">
        <v>0</v>
      </c>
      <c s="36">
        <f>ROUND(ROUND(H674,2)*ROUND(G674,5),2)</f>
      </c>
      <c r="O674">
        <f>(I674*21)/100</f>
      </c>
      <c t="s">
        <v>27</v>
      </c>
    </row>
    <row r="675" spans="1:5" ht="12.75">
      <c r="A675" s="37" t="s">
        <v>55</v>
      </c>
      <c r="E675" s="38" t="s">
        <v>58</v>
      </c>
    </row>
    <row r="676" spans="1:5" ht="12.75">
      <c r="A676" s="39" t="s">
        <v>57</v>
      </c>
      <c r="E676" s="40" t="s">
        <v>58</v>
      </c>
    </row>
    <row r="677" spans="1:5" ht="12.75">
      <c r="A677" t="s">
        <v>59</v>
      </c>
      <c r="E677" s="38" t="s">
        <v>58</v>
      </c>
    </row>
    <row r="678" spans="1:16" ht="25.5">
      <c r="A678" s="26" t="s">
        <v>50</v>
      </c>
      <c s="31" t="s">
        <v>185</v>
      </c>
      <c s="31" t="s">
        <v>4101</v>
      </c>
      <c s="26" t="s">
        <v>52</v>
      </c>
      <c s="32" t="s">
        <v>4097</v>
      </c>
      <c s="33" t="s">
        <v>82</v>
      </c>
      <c s="34">
        <v>1</v>
      </c>
      <c s="35">
        <v>0</v>
      </c>
      <c s="36">
        <f>ROUND(ROUND(H678,2)*ROUND(G678,5),2)</f>
      </c>
      <c r="O678">
        <f>(I678*21)/100</f>
      </c>
      <c t="s">
        <v>27</v>
      </c>
    </row>
    <row r="679" spans="1:5" ht="12.75">
      <c r="A679" s="37" t="s">
        <v>55</v>
      </c>
      <c r="E679" s="38" t="s">
        <v>58</v>
      </c>
    </row>
    <row r="680" spans="1:5" ht="12.75">
      <c r="A680" s="39" t="s">
        <v>57</v>
      </c>
      <c r="E680" s="40" t="s">
        <v>58</v>
      </c>
    </row>
    <row r="681" spans="1:5" ht="12.75">
      <c r="A681" t="s">
        <v>59</v>
      </c>
      <c r="E681" s="38" t="s">
        <v>58</v>
      </c>
    </row>
    <row r="682" spans="1:16" ht="25.5">
      <c r="A682" s="26" t="s">
        <v>50</v>
      </c>
      <c s="31" t="s">
        <v>190</v>
      </c>
      <c s="31" t="s">
        <v>4101</v>
      </c>
      <c s="26" t="s">
        <v>2502</v>
      </c>
      <c s="32" t="s">
        <v>4098</v>
      </c>
      <c s="33" t="s">
        <v>82</v>
      </c>
      <c s="34">
        <v>1</v>
      </c>
      <c s="35">
        <v>0</v>
      </c>
      <c s="36">
        <f>ROUND(ROUND(H682,2)*ROUND(G682,5),2)</f>
      </c>
      <c r="O682">
        <f>(I682*21)/100</f>
      </c>
      <c t="s">
        <v>27</v>
      </c>
    </row>
    <row r="683" spans="1:5" ht="12.75">
      <c r="A683" s="37" t="s">
        <v>55</v>
      </c>
      <c r="E683" s="38" t="s">
        <v>58</v>
      </c>
    </row>
    <row r="684" spans="1:5" ht="12.75">
      <c r="A684" s="39" t="s">
        <v>57</v>
      </c>
      <c r="E684" s="40" t="s">
        <v>58</v>
      </c>
    </row>
    <row r="685" spans="1:5" ht="12.75">
      <c r="A685" t="s">
        <v>59</v>
      </c>
      <c r="E685" s="38" t="s">
        <v>58</v>
      </c>
    </row>
    <row r="686" spans="1:16" ht="25.5">
      <c r="A686" s="26" t="s">
        <v>50</v>
      </c>
      <c s="31" t="s">
        <v>192</v>
      </c>
      <c s="31" t="s">
        <v>4101</v>
      </c>
      <c s="26" t="s">
        <v>2505</v>
      </c>
      <c s="32" t="s">
        <v>4102</v>
      </c>
      <c s="33" t="s">
        <v>82</v>
      </c>
      <c s="34">
        <v>1</v>
      </c>
      <c s="35">
        <v>0</v>
      </c>
      <c s="36">
        <f>ROUND(ROUND(H686,2)*ROUND(G686,5),2)</f>
      </c>
      <c r="O686">
        <f>(I686*21)/100</f>
      </c>
      <c t="s">
        <v>27</v>
      </c>
    </row>
    <row r="687" spans="1:5" ht="12.75">
      <c r="A687" s="37" t="s">
        <v>55</v>
      </c>
      <c r="E687" s="38" t="s">
        <v>58</v>
      </c>
    </row>
    <row r="688" spans="1:5" ht="12.75">
      <c r="A688" s="39" t="s">
        <v>57</v>
      </c>
      <c r="E688" s="40" t="s">
        <v>58</v>
      </c>
    </row>
    <row r="689" spans="1:5" ht="12.75">
      <c r="A689" t="s">
        <v>59</v>
      </c>
      <c r="E689" s="38" t="s">
        <v>58</v>
      </c>
    </row>
    <row r="690" spans="1:16" ht="25.5">
      <c r="A690" s="26" t="s">
        <v>50</v>
      </c>
      <c s="31" t="s">
        <v>194</v>
      </c>
      <c s="31" t="s">
        <v>4101</v>
      </c>
      <c s="26" t="s">
        <v>3310</v>
      </c>
      <c s="32" t="s">
        <v>4102</v>
      </c>
      <c s="33" t="s">
        <v>82</v>
      </c>
      <c s="34">
        <v>1</v>
      </c>
      <c s="35">
        <v>0</v>
      </c>
      <c s="36">
        <f>ROUND(ROUND(H690,2)*ROUND(G690,5),2)</f>
      </c>
      <c r="O690">
        <f>(I690*21)/100</f>
      </c>
      <c t="s">
        <v>27</v>
      </c>
    </row>
    <row r="691" spans="1:5" ht="12.75">
      <c r="A691" s="37" t="s">
        <v>55</v>
      </c>
      <c r="E691" s="38" t="s">
        <v>58</v>
      </c>
    </row>
    <row r="692" spans="1:5" ht="12.75">
      <c r="A692" s="39" t="s">
        <v>57</v>
      </c>
      <c r="E692" s="40" t="s">
        <v>58</v>
      </c>
    </row>
    <row r="693" spans="1:5" ht="12.75">
      <c r="A693" t="s">
        <v>59</v>
      </c>
      <c r="E693" s="38" t="s">
        <v>58</v>
      </c>
    </row>
    <row r="694" spans="1:16" ht="25.5">
      <c r="A694" s="26" t="s">
        <v>50</v>
      </c>
      <c s="31" t="s">
        <v>197</v>
      </c>
      <c s="31" t="s">
        <v>4103</v>
      </c>
      <c s="26" t="s">
        <v>52</v>
      </c>
      <c s="32" t="s">
        <v>4098</v>
      </c>
      <c s="33" t="s">
        <v>82</v>
      </c>
      <c s="34">
        <v>1</v>
      </c>
      <c s="35">
        <v>0</v>
      </c>
      <c s="36">
        <f>ROUND(ROUND(H694,2)*ROUND(G694,5),2)</f>
      </c>
      <c r="O694">
        <f>(I694*21)/100</f>
      </c>
      <c t="s">
        <v>27</v>
      </c>
    </row>
    <row r="695" spans="1:5" ht="12.75">
      <c r="A695" s="37" t="s">
        <v>55</v>
      </c>
      <c r="E695" s="38" t="s">
        <v>58</v>
      </c>
    </row>
    <row r="696" spans="1:5" ht="12.75">
      <c r="A696" s="39" t="s">
        <v>57</v>
      </c>
      <c r="E696" s="40" t="s">
        <v>58</v>
      </c>
    </row>
    <row r="697" spans="1:5" ht="12.75">
      <c r="A697" t="s">
        <v>59</v>
      </c>
      <c r="E697" s="38" t="s">
        <v>58</v>
      </c>
    </row>
    <row r="698" spans="1:16" ht="25.5">
      <c r="A698" s="26" t="s">
        <v>50</v>
      </c>
      <c s="31" t="s">
        <v>201</v>
      </c>
      <c s="31" t="s">
        <v>4103</v>
      </c>
      <c s="26" t="s">
        <v>2502</v>
      </c>
      <c s="32" t="s">
        <v>4098</v>
      </c>
      <c s="33" t="s">
        <v>82</v>
      </c>
      <c s="34">
        <v>1</v>
      </c>
      <c s="35">
        <v>0</v>
      </c>
      <c s="36">
        <f>ROUND(ROUND(H698,2)*ROUND(G698,5),2)</f>
      </c>
      <c r="O698">
        <f>(I698*21)/100</f>
      </c>
      <c t="s">
        <v>27</v>
      </c>
    </row>
    <row r="699" spans="1:5" ht="12.75">
      <c r="A699" s="37" t="s">
        <v>55</v>
      </c>
      <c r="E699" s="38" t="s">
        <v>58</v>
      </c>
    </row>
    <row r="700" spans="1:5" ht="12.75">
      <c r="A700" s="39" t="s">
        <v>57</v>
      </c>
      <c r="E700" s="40" t="s">
        <v>58</v>
      </c>
    </row>
    <row r="701" spans="1:5" ht="12.75">
      <c r="A701" t="s">
        <v>59</v>
      </c>
      <c r="E701" s="38" t="s">
        <v>58</v>
      </c>
    </row>
    <row r="702" spans="1:16" ht="25.5">
      <c r="A702" s="26" t="s">
        <v>50</v>
      </c>
      <c s="31" t="s">
        <v>203</v>
      </c>
      <c s="31" t="s">
        <v>4103</v>
      </c>
      <c s="26" t="s">
        <v>2505</v>
      </c>
      <c s="32" t="s">
        <v>4104</v>
      </c>
      <c s="33" t="s">
        <v>82</v>
      </c>
      <c s="34">
        <v>1</v>
      </c>
      <c s="35">
        <v>0</v>
      </c>
      <c s="36">
        <f>ROUND(ROUND(H702,2)*ROUND(G702,5),2)</f>
      </c>
      <c r="O702">
        <f>(I702*21)/100</f>
      </c>
      <c t="s">
        <v>27</v>
      </c>
    </row>
    <row r="703" spans="1:5" ht="12.75">
      <c r="A703" s="37" t="s">
        <v>55</v>
      </c>
      <c r="E703" s="38" t="s">
        <v>58</v>
      </c>
    </row>
    <row r="704" spans="1:5" ht="12.75">
      <c r="A704" s="39" t="s">
        <v>57</v>
      </c>
      <c r="E704" s="40" t="s">
        <v>58</v>
      </c>
    </row>
    <row r="705" spans="1:5" ht="12.75">
      <c r="A705" t="s">
        <v>59</v>
      </c>
      <c r="E705" s="38" t="s">
        <v>58</v>
      </c>
    </row>
    <row r="706" spans="1:16" ht="25.5">
      <c r="A706" s="26" t="s">
        <v>50</v>
      </c>
      <c s="31" t="s">
        <v>205</v>
      </c>
      <c s="31" t="s">
        <v>4103</v>
      </c>
      <c s="26" t="s">
        <v>3310</v>
      </c>
      <c s="32" t="s">
        <v>4104</v>
      </c>
      <c s="33" t="s">
        <v>82</v>
      </c>
      <c s="34">
        <v>1</v>
      </c>
      <c s="35">
        <v>0</v>
      </c>
      <c s="36">
        <f>ROUND(ROUND(H706,2)*ROUND(G706,5),2)</f>
      </c>
      <c r="O706">
        <f>(I706*21)/100</f>
      </c>
      <c t="s">
        <v>27</v>
      </c>
    </row>
    <row r="707" spans="1:5" ht="12.75">
      <c r="A707" s="37" t="s">
        <v>55</v>
      </c>
      <c r="E707" s="38" t="s">
        <v>58</v>
      </c>
    </row>
    <row r="708" spans="1:5" ht="12.75">
      <c r="A708" s="39" t="s">
        <v>57</v>
      </c>
      <c r="E708" s="40" t="s">
        <v>58</v>
      </c>
    </row>
    <row r="709" spans="1:5" ht="12.75">
      <c r="A709" t="s">
        <v>59</v>
      </c>
      <c r="E709" s="38" t="s">
        <v>58</v>
      </c>
    </row>
    <row r="710" spans="1:16" ht="12.75">
      <c r="A710" s="26" t="s">
        <v>50</v>
      </c>
      <c s="31" t="s">
        <v>1632</v>
      </c>
      <c s="31" t="s">
        <v>4105</v>
      </c>
      <c s="26" t="s">
        <v>52</v>
      </c>
      <c s="32" t="s">
        <v>4106</v>
      </c>
      <c s="33" t="s">
        <v>82</v>
      </c>
      <c s="34">
        <v>1</v>
      </c>
      <c s="35">
        <v>0</v>
      </c>
      <c s="36">
        <f>ROUND(ROUND(H710,2)*ROUND(G710,5),2)</f>
      </c>
      <c r="O710">
        <f>(I710*21)/100</f>
      </c>
      <c t="s">
        <v>27</v>
      </c>
    </row>
    <row r="711" spans="1:5" ht="12.75">
      <c r="A711" s="37" t="s">
        <v>55</v>
      </c>
      <c r="E711" s="38" t="s">
        <v>58</v>
      </c>
    </row>
    <row r="712" spans="1:5" ht="12.75">
      <c r="A712" s="39" t="s">
        <v>57</v>
      </c>
      <c r="E712" s="40" t="s">
        <v>58</v>
      </c>
    </row>
    <row r="713" spans="1:5" ht="12.75">
      <c r="A713" t="s">
        <v>59</v>
      </c>
      <c r="E713" s="38" t="s">
        <v>58</v>
      </c>
    </row>
    <row r="714" spans="1:16" ht="25.5">
      <c r="A714" s="26" t="s">
        <v>50</v>
      </c>
      <c s="31" t="s">
        <v>208</v>
      </c>
      <c s="31" t="s">
        <v>4107</v>
      </c>
      <c s="26" t="s">
        <v>52</v>
      </c>
      <c s="32" t="s">
        <v>4108</v>
      </c>
      <c s="33" t="s">
        <v>82</v>
      </c>
      <c s="34">
        <v>1</v>
      </c>
      <c s="35">
        <v>0</v>
      </c>
      <c s="36">
        <f>ROUND(ROUND(H714,2)*ROUND(G714,5),2)</f>
      </c>
      <c r="O714">
        <f>(I714*21)/100</f>
      </c>
      <c t="s">
        <v>27</v>
      </c>
    </row>
    <row r="715" spans="1:5" ht="12.75">
      <c r="A715" s="37" t="s">
        <v>55</v>
      </c>
      <c r="E715" s="38" t="s">
        <v>58</v>
      </c>
    </row>
    <row r="716" spans="1:5" ht="12.75">
      <c r="A716" s="39" t="s">
        <v>57</v>
      </c>
      <c r="E716" s="40" t="s">
        <v>58</v>
      </c>
    </row>
    <row r="717" spans="1:5" ht="12.75">
      <c r="A717" t="s">
        <v>59</v>
      </c>
      <c r="E717" s="38" t="s">
        <v>58</v>
      </c>
    </row>
    <row r="718" spans="1:16" ht="25.5">
      <c r="A718" s="26" t="s">
        <v>50</v>
      </c>
      <c s="31" t="s">
        <v>212</v>
      </c>
      <c s="31" t="s">
        <v>4107</v>
      </c>
      <c s="26" t="s">
        <v>2502</v>
      </c>
      <c s="32" t="s">
        <v>4108</v>
      </c>
      <c s="33" t="s">
        <v>82</v>
      </c>
      <c s="34">
        <v>1</v>
      </c>
      <c s="35">
        <v>0</v>
      </c>
      <c s="36">
        <f>ROUND(ROUND(H718,2)*ROUND(G718,5),2)</f>
      </c>
      <c r="O718">
        <f>(I718*21)/100</f>
      </c>
      <c t="s">
        <v>27</v>
      </c>
    </row>
    <row r="719" spans="1:5" ht="12.75">
      <c r="A719" s="37" t="s">
        <v>55</v>
      </c>
      <c r="E719" s="38" t="s">
        <v>58</v>
      </c>
    </row>
    <row r="720" spans="1:5" ht="12.75">
      <c r="A720" s="39" t="s">
        <v>57</v>
      </c>
      <c r="E720" s="40" t="s">
        <v>58</v>
      </c>
    </row>
    <row r="721" spans="1:5" ht="12.75">
      <c r="A721" t="s">
        <v>59</v>
      </c>
      <c r="E721" s="38" t="s">
        <v>58</v>
      </c>
    </row>
    <row r="722" spans="1:16" ht="25.5">
      <c r="A722" s="26" t="s">
        <v>50</v>
      </c>
      <c s="31" t="s">
        <v>214</v>
      </c>
      <c s="31" t="s">
        <v>4107</v>
      </c>
      <c s="26" t="s">
        <v>2505</v>
      </c>
      <c s="32" t="s">
        <v>4097</v>
      </c>
      <c s="33" t="s">
        <v>82</v>
      </c>
      <c s="34">
        <v>1</v>
      </c>
      <c s="35">
        <v>0</v>
      </c>
      <c s="36">
        <f>ROUND(ROUND(H722,2)*ROUND(G722,5),2)</f>
      </c>
      <c r="O722">
        <f>(I722*21)/100</f>
      </c>
      <c t="s">
        <v>27</v>
      </c>
    </row>
    <row r="723" spans="1:5" ht="12.75">
      <c r="A723" s="37" t="s">
        <v>55</v>
      </c>
      <c r="E723" s="38" t="s">
        <v>58</v>
      </c>
    </row>
    <row r="724" spans="1:5" ht="12.75">
      <c r="A724" s="39" t="s">
        <v>57</v>
      </c>
      <c r="E724" s="40" t="s">
        <v>58</v>
      </c>
    </row>
    <row r="725" spans="1:5" ht="12.75">
      <c r="A725" t="s">
        <v>59</v>
      </c>
      <c r="E725" s="38" t="s">
        <v>58</v>
      </c>
    </row>
    <row r="726" spans="1:16" ht="25.5">
      <c r="A726" s="26" t="s">
        <v>50</v>
      </c>
      <c s="31" t="s">
        <v>216</v>
      </c>
      <c s="31" t="s">
        <v>4107</v>
      </c>
      <c s="26" t="s">
        <v>3310</v>
      </c>
      <c s="32" t="s">
        <v>4097</v>
      </c>
      <c s="33" t="s">
        <v>82</v>
      </c>
      <c s="34">
        <v>1</v>
      </c>
      <c s="35">
        <v>0</v>
      </c>
      <c s="36">
        <f>ROUND(ROUND(H726,2)*ROUND(G726,5),2)</f>
      </c>
      <c r="O726">
        <f>(I726*21)/100</f>
      </c>
      <c t="s">
        <v>27</v>
      </c>
    </row>
    <row r="727" spans="1:5" ht="12.75">
      <c r="A727" s="37" t="s">
        <v>55</v>
      </c>
      <c r="E727" s="38" t="s">
        <v>58</v>
      </c>
    </row>
    <row r="728" spans="1:5" ht="12.75">
      <c r="A728" s="39" t="s">
        <v>57</v>
      </c>
      <c r="E728" s="40" t="s">
        <v>58</v>
      </c>
    </row>
    <row r="729" spans="1:5" ht="12.75">
      <c r="A729" t="s">
        <v>59</v>
      </c>
      <c r="E729" s="38" t="s">
        <v>58</v>
      </c>
    </row>
    <row r="730" spans="1:16" ht="25.5">
      <c r="A730" s="26" t="s">
        <v>50</v>
      </c>
      <c s="31" t="s">
        <v>218</v>
      </c>
      <c s="31" t="s">
        <v>4109</v>
      </c>
      <c s="26" t="s">
        <v>52</v>
      </c>
      <c s="32" t="s">
        <v>4110</v>
      </c>
      <c s="33" t="s">
        <v>82</v>
      </c>
      <c s="34">
        <v>1</v>
      </c>
      <c s="35">
        <v>0</v>
      </c>
      <c s="36">
        <f>ROUND(ROUND(H730,2)*ROUND(G730,5),2)</f>
      </c>
      <c r="O730">
        <f>(I730*21)/100</f>
      </c>
      <c t="s">
        <v>27</v>
      </c>
    </row>
    <row r="731" spans="1:5" ht="12.75">
      <c r="A731" s="37" t="s">
        <v>55</v>
      </c>
      <c r="E731" s="38" t="s">
        <v>58</v>
      </c>
    </row>
    <row r="732" spans="1:5" ht="12.75">
      <c r="A732" s="39" t="s">
        <v>57</v>
      </c>
      <c r="E732" s="40" t="s">
        <v>58</v>
      </c>
    </row>
    <row r="733" spans="1:5" ht="12.75">
      <c r="A733" t="s">
        <v>59</v>
      </c>
      <c r="E733" s="38" t="s">
        <v>58</v>
      </c>
    </row>
    <row r="734" spans="1:16" ht="25.5">
      <c r="A734" s="26" t="s">
        <v>50</v>
      </c>
      <c s="31" t="s">
        <v>222</v>
      </c>
      <c s="31" t="s">
        <v>4109</v>
      </c>
      <c s="26" t="s">
        <v>2502</v>
      </c>
      <c s="32" t="s">
        <v>4110</v>
      </c>
      <c s="33" t="s">
        <v>82</v>
      </c>
      <c s="34">
        <v>1</v>
      </c>
      <c s="35">
        <v>0</v>
      </c>
      <c s="36">
        <f>ROUND(ROUND(H734,2)*ROUND(G734,5),2)</f>
      </c>
      <c r="O734">
        <f>(I734*21)/100</f>
      </c>
      <c t="s">
        <v>27</v>
      </c>
    </row>
    <row r="735" spans="1:5" ht="12.75">
      <c r="A735" s="37" t="s">
        <v>55</v>
      </c>
      <c r="E735" s="38" t="s">
        <v>58</v>
      </c>
    </row>
    <row r="736" spans="1:5" ht="12.75">
      <c r="A736" s="39" t="s">
        <v>57</v>
      </c>
      <c r="E736" s="40" t="s">
        <v>58</v>
      </c>
    </row>
    <row r="737" spans="1:5" ht="12.75">
      <c r="A737" t="s">
        <v>59</v>
      </c>
      <c r="E737" s="38" t="s">
        <v>58</v>
      </c>
    </row>
    <row r="738" spans="1:16" ht="25.5">
      <c r="A738" s="26" t="s">
        <v>50</v>
      </c>
      <c s="31" t="s">
        <v>224</v>
      </c>
      <c s="31" t="s">
        <v>4109</v>
      </c>
      <c s="26" t="s">
        <v>2505</v>
      </c>
      <c s="32" t="s">
        <v>4111</v>
      </c>
      <c s="33" t="s">
        <v>82</v>
      </c>
      <c s="34">
        <v>1</v>
      </c>
      <c s="35">
        <v>0</v>
      </c>
      <c s="36">
        <f>ROUND(ROUND(H738,2)*ROUND(G738,5),2)</f>
      </c>
      <c r="O738">
        <f>(I738*21)/100</f>
      </c>
      <c t="s">
        <v>27</v>
      </c>
    </row>
    <row r="739" spans="1:5" ht="12.75">
      <c r="A739" s="37" t="s">
        <v>55</v>
      </c>
      <c r="E739" s="38" t="s">
        <v>58</v>
      </c>
    </row>
    <row r="740" spans="1:5" ht="12.75">
      <c r="A740" s="39" t="s">
        <v>57</v>
      </c>
      <c r="E740" s="40" t="s">
        <v>58</v>
      </c>
    </row>
    <row r="741" spans="1:5" ht="12.75">
      <c r="A741" t="s">
        <v>59</v>
      </c>
      <c r="E741" s="38" t="s">
        <v>58</v>
      </c>
    </row>
    <row r="742" spans="1:16" ht="25.5">
      <c r="A742" s="26" t="s">
        <v>50</v>
      </c>
      <c s="31" t="s">
        <v>226</v>
      </c>
      <c s="31" t="s">
        <v>4109</v>
      </c>
      <c s="26" t="s">
        <v>3310</v>
      </c>
      <c s="32" t="s">
        <v>4111</v>
      </c>
      <c s="33" t="s">
        <v>82</v>
      </c>
      <c s="34">
        <v>1</v>
      </c>
      <c s="35">
        <v>0</v>
      </c>
      <c s="36">
        <f>ROUND(ROUND(H742,2)*ROUND(G742,5),2)</f>
      </c>
      <c r="O742">
        <f>(I742*21)/100</f>
      </c>
      <c t="s">
        <v>27</v>
      </c>
    </row>
    <row r="743" spans="1:5" ht="12.75">
      <c r="A743" s="37" t="s">
        <v>55</v>
      </c>
      <c r="E743" s="38" t="s">
        <v>58</v>
      </c>
    </row>
    <row r="744" spans="1:5" ht="12.75">
      <c r="A744" s="39" t="s">
        <v>57</v>
      </c>
      <c r="E744" s="40" t="s">
        <v>58</v>
      </c>
    </row>
    <row r="745" spans="1:5" ht="12.75">
      <c r="A745" t="s">
        <v>59</v>
      </c>
      <c r="E745" s="38" t="s">
        <v>58</v>
      </c>
    </row>
    <row r="746" spans="1:16" ht="25.5">
      <c r="A746" s="26" t="s">
        <v>50</v>
      </c>
      <c s="31" t="s">
        <v>228</v>
      </c>
      <c s="31" t="s">
        <v>4112</v>
      </c>
      <c s="26" t="s">
        <v>52</v>
      </c>
      <c s="32" t="s">
        <v>4098</v>
      </c>
      <c s="33" t="s">
        <v>82</v>
      </c>
      <c s="34">
        <v>1</v>
      </c>
      <c s="35">
        <v>0</v>
      </c>
      <c s="36">
        <f>ROUND(ROUND(H746,2)*ROUND(G746,5),2)</f>
      </c>
      <c r="O746">
        <f>(I746*21)/100</f>
      </c>
      <c t="s">
        <v>27</v>
      </c>
    </row>
    <row r="747" spans="1:5" ht="12.75">
      <c r="A747" s="37" t="s">
        <v>55</v>
      </c>
      <c r="E747" s="38" t="s">
        <v>58</v>
      </c>
    </row>
    <row r="748" spans="1:5" ht="12.75">
      <c r="A748" s="39" t="s">
        <v>57</v>
      </c>
      <c r="E748" s="40" t="s">
        <v>58</v>
      </c>
    </row>
    <row r="749" spans="1:5" ht="12.75">
      <c r="A749" t="s">
        <v>59</v>
      </c>
      <c r="E749" s="38" t="s">
        <v>58</v>
      </c>
    </row>
    <row r="750" spans="1:16" ht="25.5">
      <c r="A750" s="26" t="s">
        <v>50</v>
      </c>
      <c s="31" t="s">
        <v>232</v>
      </c>
      <c s="31" t="s">
        <v>4112</v>
      </c>
      <c s="26" t="s">
        <v>2502</v>
      </c>
      <c s="32" t="s">
        <v>4098</v>
      </c>
      <c s="33" t="s">
        <v>82</v>
      </c>
      <c s="34">
        <v>1</v>
      </c>
      <c s="35">
        <v>0</v>
      </c>
      <c s="36">
        <f>ROUND(ROUND(H750,2)*ROUND(G750,5),2)</f>
      </c>
      <c r="O750">
        <f>(I750*21)/100</f>
      </c>
      <c t="s">
        <v>27</v>
      </c>
    </row>
    <row r="751" spans="1:5" ht="12.75">
      <c r="A751" s="37" t="s">
        <v>55</v>
      </c>
      <c r="E751" s="38" t="s">
        <v>58</v>
      </c>
    </row>
    <row r="752" spans="1:5" ht="12.75">
      <c r="A752" s="39" t="s">
        <v>57</v>
      </c>
      <c r="E752" s="40" t="s">
        <v>58</v>
      </c>
    </row>
    <row r="753" spans="1:5" ht="12.75">
      <c r="A753" t="s">
        <v>59</v>
      </c>
      <c r="E753" s="38" t="s">
        <v>58</v>
      </c>
    </row>
    <row r="754" spans="1:16" ht="25.5">
      <c r="A754" s="26" t="s">
        <v>50</v>
      </c>
      <c s="31" t="s">
        <v>234</v>
      </c>
      <c s="31" t="s">
        <v>4112</v>
      </c>
      <c s="26" t="s">
        <v>2505</v>
      </c>
      <c s="32" t="s">
        <v>4113</v>
      </c>
      <c s="33" t="s">
        <v>82</v>
      </c>
      <c s="34">
        <v>1</v>
      </c>
      <c s="35">
        <v>0</v>
      </c>
      <c s="36">
        <f>ROUND(ROUND(H754,2)*ROUND(G754,5),2)</f>
      </c>
      <c r="O754">
        <f>(I754*21)/100</f>
      </c>
      <c t="s">
        <v>27</v>
      </c>
    </row>
    <row r="755" spans="1:5" ht="12.75">
      <c r="A755" s="37" t="s">
        <v>55</v>
      </c>
      <c r="E755" s="38" t="s">
        <v>58</v>
      </c>
    </row>
    <row r="756" spans="1:5" ht="12.75">
      <c r="A756" s="39" t="s">
        <v>57</v>
      </c>
      <c r="E756" s="40" t="s">
        <v>58</v>
      </c>
    </row>
    <row r="757" spans="1:5" ht="12.75">
      <c r="A757" t="s">
        <v>59</v>
      </c>
      <c r="E757" s="38" t="s">
        <v>58</v>
      </c>
    </row>
    <row r="758" spans="1:16" ht="25.5">
      <c r="A758" s="26" t="s">
        <v>50</v>
      </c>
      <c s="31" t="s">
        <v>236</v>
      </c>
      <c s="31" t="s">
        <v>4112</v>
      </c>
      <c s="26" t="s">
        <v>3310</v>
      </c>
      <c s="32" t="s">
        <v>4113</v>
      </c>
      <c s="33" t="s">
        <v>82</v>
      </c>
      <c s="34">
        <v>1</v>
      </c>
      <c s="35">
        <v>0</v>
      </c>
      <c s="36">
        <f>ROUND(ROUND(H758,2)*ROUND(G758,5),2)</f>
      </c>
      <c r="O758">
        <f>(I758*21)/100</f>
      </c>
      <c t="s">
        <v>27</v>
      </c>
    </row>
    <row r="759" spans="1:5" ht="12.75">
      <c r="A759" s="37" t="s">
        <v>55</v>
      </c>
      <c r="E759" s="38" t="s">
        <v>58</v>
      </c>
    </row>
    <row r="760" spans="1:5" ht="12.75">
      <c r="A760" s="39" t="s">
        <v>57</v>
      </c>
      <c r="E760" s="40" t="s">
        <v>58</v>
      </c>
    </row>
    <row r="761" spans="1:5" ht="12.75">
      <c r="A761" t="s">
        <v>59</v>
      </c>
      <c r="E761" s="38" t="s">
        <v>58</v>
      </c>
    </row>
    <row r="762" spans="1:16" ht="25.5">
      <c r="A762" s="26" t="s">
        <v>50</v>
      </c>
      <c s="31" t="s">
        <v>238</v>
      </c>
      <c s="31" t="s">
        <v>4114</v>
      </c>
      <c s="26" t="s">
        <v>52</v>
      </c>
      <c s="32" t="s">
        <v>4115</v>
      </c>
      <c s="33" t="s">
        <v>82</v>
      </c>
      <c s="34">
        <v>1</v>
      </c>
      <c s="35">
        <v>0</v>
      </c>
      <c s="36">
        <f>ROUND(ROUND(H762,2)*ROUND(G762,5),2)</f>
      </c>
      <c r="O762">
        <f>(I762*21)/100</f>
      </c>
      <c t="s">
        <v>27</v>
      </c>
    </row>
    <row r="763" spans="1:5" ht="12.75">
      <c r="A763" s="37" t="s">
        <v>55</v>
      </c>
      <c r="E763" s="38" t="s">
        <v>58</v>
      </c>
    </row>
    <row r="764" spans="1:5" ht="12.75">
      <c r="A764" s="39" t="s">
        <v>57</v>
      </c>
      <c r="E764" s="40" t="s">
        <v>58</v>
      </c>
    </row>
    <row r="765" spans="1:5" ht="12.75">
      <c r="A765" t="s">
        <v>59</v>
      </c>
      <c r="E765" s="38" t="s">
        <v>58</v>
      </c>
    </row>
    <row r="766" spans="1:16" ht="25.5">
      <c r="A766" s="26" t="s">
        <v>50</v>
      </c>
      <c s="31" t="s">
        <v>242</v>
      </c>
      <c s="31" t="s">
        <v>4114</v>
      </c>
      <c s="26" t="s">
        <v>2502</v>
      </c>
      <c s="32" t="s">
        <v>4116</v>
      </c>
      <c s="33" t="s">
        <v>82</v>
      </c>
      <c s="34">
        <v>1</v>
      </c>
      <c s="35">
        <v>0</v>
      </c>
      <c s="36">
        <f>ROUND(ROUND(H766,2)*ROUND(G766,5),2)</f>
      </c>
      <c r="O766">
        <f>(I766*21)/100</f>
      </c>
      <c t="s">
        <v>27</v>
      </c>
    </row>
    <row r="767" spans="1:5" ht="12.75">
      <c r="A767" s="37" t="s">
        <v>55</v>
      </c>
      <c r="E767" s="38" t="s">
        <v>58</v>
      </c>
    </row>
    <row r="768" spans="1:5" ht="12.75">
      <c r="A768" s="39" t="s">
        <v>57</v>
      </c>
      <c r="E768" s="40" t="s">
        <v>58</v>
      </c>
    </row>
    <row r="769" spans="1:5" ht="12.75">
      <c r="A769" t="s">
        <v>59</v>
      </c>
      <c r="E769" s="38" t="s">
        <v>58</v>
      </c>
    </row>
    <row r="770" spans="1:16" ht="25.5">
      <c r="A770" s="26" t="s">
        <v>50</v>
      </c>
      <c s="31" t="s">
        <v>244</v>
      </c>
      <c s="31" t="s">
        <v>4114</v>
      </c>
      <c s="26" t="s">
        <v>2505</v>
      </c>
      <c s="32" t="s">
        <v>4117</v>
      </c>
      <c s="33" t="s">
        <v>82</v>
      </c>
      <c s="34">
        <v>1</v>
      </c>
      <c s="35">
        <v>0</v>
      </c>
      <c s="36">
        <f>ROUND(ROUND(H770,2)*ROUND(G770,5),2)</f>
      </c>
      <c r="O770">
        <f>(I770*21)/100</f>
      </c>
      <c t="s">
        <v>27</v>
      </c>
    </row>
    <row r="771" spans="1:5" ht="12.75">
      <c r="A771" s="37" t="s">
        <v>55</v>
      </c>
      <c r="E771" s="38" t="s">
        <v>58</v>
      </c>
    </row>
    <row r="772" spans="1:5" ht="12.75">
      <c r="A772" s="39" t="s">
        <v>57</v>
      </c>
      <c r="E772" s="40" t="s">
        <v>58</v>
      </c>
    </row>
    <row r="773" spans="1:5" ht="12.75">
      <c r="A773" t="s">
        <v>59</v>
      </c>
      <c r="E773" s="38" t="s">
        <v>58</v>
      </c>
    </row>
    <row r="774" spans="1:16" ht="25.5">
      <c r="A774" s="26" t="s">
        <v>50</v>
      </c>
      <c s="31" t="s">
        <v>246</v>
      </c>
      <c s="31" t="s">
        <v>4114</v>
      </c>
      <c s="26" t="s">
        <v>3310</v>
      </c>
      <c s="32" t="s">
        <v>4118</v>
      </c>
      <c s="33" t="s">
        <v>82</v>
      </c>
      <c s="34">
        <v>1</v>
      </c>
      <c s="35">
        <v>0</v>
      </c>
      <c s="36">
        <f>ROUND(ROUND(H774,2)*ROUND(G774,5),2)</f>
      </c>
      <c r="O774">
        <f>(I774*21)/100</f>
      </c>
      <c t="s">
        <v>27</v>
      </c>
    </row>
    <row r="775" spans="1:5" ht="12.75">
      <c r="A775" s="37" t="s">
        <v>55</v>
      </c>
      <c r="E775" s="38" t="s">
        <v>58</v>
      </c>
    </row>
    <row r="776" spans="1:5" ht="12.75">
      <c r="A776" s="39" t="s">
        <v>57</v>
      </c>
      <c r="E776" s="40" t="s">
        <v>58</v>
      </c>
    </row>
    <row r="777" spans="1:5" ht="12.75">
      <c r="A777" t="s">
        <v>59</v>
      </c>
      <c r="E777" s="38" t="s">
        <v>58</v>
      </c>
    </row>
    <row r="778" spans="1:16" ht="25.5">
      <c r="A778" s="26" t="s">
        <v>50</v>
      </c>
      <c s="31" t="s">
        <v>249</v>
      </c>
      <c s="31" t="s">
        <v>4119</v>
      </c>
      <c s="26" t="s">
        <v>52</v>
      </c>
      <c s="32" t="s">
        <v>4120</v>
      </c>
      <c s="33" t="s">
        <v>82</v>
      </c>
      <c s="34">
        <v>1</v>
      </c>
      <c s="35">
        <v>0</v>
      </c>
      <c s="36">
        <f>ROUND(ROUND(H778,2)*ROUND(G778,5),2)</f>
      </c>
      <c r="O778">
        <f>(I778*21)/100</f>
      </c>
      <c t="s">
        <v>27</v>
      </c>
    </row>
    <row r="779" spans="1:5" ht="12.75">
      <c r="A779" s="37" t="s">
        <v>55</v>
      </c>
      <c r="E779" s="38" t="s">
        <v>58</v>
      </c>
    </row>
    <row r="780" spans="1:5" ht="12.75">
      <c r="A780" s="39" t="s">
        <v>57</v>
      </c>
      <c r="E780" s="40" t="s">
        <v>58</v>
      </c>
    </row>
    <row r="781" spans="1:5" ht="12.75">
      <c r="A781" t="s">
        <v>59</v>
      </c>
      <c r="E781" s="38" t="s">
        <v>58</v>
      </c>
    </row>
    <row r="782" spans="1:16" ht="25.5">
      <c r="A782" s="26" t="s">
        <v>50</v>
      </c>
      <c s="31" t="s">
        <v>253</v>
      </c>
      <c s="31" t="s">
        <v>4119</v>
      </c>
      <c s="26" t="s">
        <v>2502</v>
      </c>
      <c s="32" t="s">
        <v>4120</v>
      </c>
      <c s="33" t="s">
        <v>82</v>
      </c>
      <c s="34">
        <v>1</v>
      </c>
      <c s="35">
        <v>0</v>
      </c>
      <c s="36">
        <f>ROUND(ROUND(H782,2)*ROUND(G782,5),2)</f>
      </c>
      <c r="O782">
        <f>(I782*21)/100</f>
      </c>
      <c t="s">
        <v>27</v>
      </c>
    </row>
    <row r="783" spans="1:5" ht="12.75">
      <c r="A783" s="37" t="s">
        <v>55</v>
      </c>
      <c r="E783" s="38" t="s">
        <v>58</v>
      </c>
    </row>
    <row r="784" spans="1:5" ht="12.75">
      <c r="A784" s="39" t="s">
        <v>57</v>
      </c>
      <c r="E784" s="40" t="s">
        <v>58</v>
      </c>
    </row>
    <row r="785" spans="1:5" ht="12.75">
      <c r="A785" t="s">
        <v>59</v>
      </c>
      <c r="E785" s="38" t="s">
        <v>58</v>
      </c>
    </row>
    <row r="786" spans="1:16" ht="25.5">
      <c r="A786" s="26" t="s">
        <v>50</v>
      </c>
      <c s="31" t="s">
        <v>255</v>
      </c>
      <c s="31" t="s">
        <v>4119</v>
      </c>
      <c s="26" t="s">
        <v>2505</v>
      </c>
      <c s="32" t="s">
        <v>4097</v>
      </c>
      <c s="33" t="s">
        <v>82</v>
      </c>
      <c s="34">
        <v>1</v>
      </c>
      <c s="35">
        <v>0</v>
      </c>
      <c s="36">
        <f>ROUND(ROUND(H786,2)*ROUND(G786,5),2)</f>
      </c>
      <c r="O786">
        <f>(I786*21)/100</f>
      </c>
      <c t="s">
        <v>27</v>
      </c>
    </row>
    <row r="787" spans="1:5" ht="12.75">
      <c r="A787" s="37" t="s">
        <v>55</v>
      </c>
      <c r="E787" s="38" t="s">
        <v>58</v>
      </c>
    </row>
    <row r="788" spans="1:5" ht="12.75">
      <c r="A788" s="39" t="s">
        <v>57</v>
      </c>
      <c r="E788" s="40" t="s">
        <v>58</v>
      </c>
    </row>
    <row r="789" spans="1:5" ht="12.75">
      <c r="A789" t="s">
        <v>59</v>
      </c>
      <c r="E789" s="38" t="s">
        <v>58</v>
      </c>
    </row>
    <row r="790" spans="1:16" ht="25.5">
      <c r="A790" s="26" t="s">
        <v>50</v>
      </c>
      <c s="31" t="s">
        <v>257</v>
      </c>
      <c s="31" t="s">
        <v>4119</v>
      </c>
      <c s="26" t="s">
        <v>3310</v>
      </c>
      <c s="32" t="s">
        <v>4097</v>
      </c>
      <c s="33" t="s">
        <v>82</v>
      </c>
      <c s="34">
        <v>1</v>
      </c>
      <c s="35">
        <v>0</v>
      </c>
      <c s="36">
        <f>ROUND(ROUND(H790,2)*ROUND(G790,5),2)</f>
      </c>
      <c r="O790">
        <f>(I790*21)/100</f>
      </c>
      <c t="s">
        <v>27</v>
      </c>
    </row>
    <row r="791" spans="1:5" ht="12.75">
      <c r="A791" s="37" t="s">
        <v>55</v>
      </c>
      <c r="E791" s="38" t="s">
        <v>58</v>
      </c>
    </row>
    <row r="792" spans="1:5" ht="12.75">
      <c r="A792" s="39" t="s">
        <v>57</v>
      </c>
      <c r="E792" s="40" t="s">
        <v>58</v>
      </c>
    </row>
    <row r="793" spans="1:5" ht="12.75">
      <c r="A793" t="s">
        <v>59</v>
      </c>
      <c r="E793" s="38" t="s">
        <v>58</v>
      </c>
    </row>
    <row r="794" spans="1:16" ht="25.5">
      <c r="A794" s="26" t="s">
        <v>50</v>
      </c>
      <c s="31" t="s">
        <v>259</v>
      </c>
      <c s="31" t="s">
        <v>4121</v>
      </c>
      <c s="26" t="s">
        <v>52</v>
      </c>
      <c s="32" t="s">
        <v>4122</v>
      </c>
      <c s="33" t="s">
        <v>82</v>
      </c>
      <c s="34">
        <v>1</v>
      </c>
      <c s="35">
        <v>0</v>
      </c>
      <c s="36">
        <f>ROUND(ROUND(H794,2)*ROUND(G794,5),2)</f>
      </c>
      <c r="O794">
        <f>(I794*21)/100</f>
      </c>
      <c t="s">
        <v>27</v>
      </c>
    </row>
    <row r="795" spans="1:5" ht="12.75">
      <c r="A795" s="37" t="s">
        <v>55</v>
      </c>
      <c r="E795" s="38" t="s">
        <v>58</v>
      </c>
    </row>
    <row r="796" spans="1:5" ht="12.75">
      <c r="A796" s="39" t="s">
        <v>57</v>
      </c>
      <c r="E796" s="40" t="s">
        <v>58</v>
      </c>
    </row>
    <row r="797" spans="1:5" ht="12.75">
      <c r="A797" t="s">
        <v>59</v>
      </c>
      <c r="E797" s="38" t="s">
        <v>58</v>
      </c>
    </row>
    <row r="798" spans="1:16" ht="25.5">
      <c r="A798" s="26" t="s">
        <v>50</v>
      </c>
      <c s="31" t="s">
        <v>263</v>
      </c>
      <c s="31" t="s">
        <v>4121</v>
      </c>
      <c s="26" t="s">
        <v>2502</v>
      </c>
      <c s="32" t="s">
        <v>4097</v>
      </c>
      <c s="33" t="s">
        <v>82</v>
      </c>
      <c s="34">
        <v>1</v>
      </c>
      <c s="35">
        <v>0</v>
      </c>
      <c s="36">
        <f>ROUND(ROUND(H798,2)*ROUND(G798,5),2)</f>
      </c>
      <c r="O798">
        <f>(I798*21)/100</f>
      </c>
      <c t="s">
        <v>27</v>
      </c>
    </row>
    <row r="799" spans="1:5" ht="12.75">
      <c r="A799" s="37" t="s">
        <v>55</v>
      </c>
      <c r="E799" s="38" t="s">
        <v>58</v>
      </c>
    </row>
    <row r="800" spans="1:5" ht="12.75">
      <c r="A800" s="39" t="s">
        <v>57</v>
      </c>
      <c r="E800" s="40" t="s">
        <v>58</v>
      </c>
    </row>
    <row r="801" spans="1:5" ht="12.75">
      <c r="A801" t="s">
        <v>59</v>
      </c>
      <c r="E801" s="38" t="s">
        <v>58</v>
      </c>
    </row>
    <row r="802" spans="1:16" ht="25.5">
      <c r="A802" s="26" t="s">
        <v>50</v>
      </c>
      <c s="31" t="s">
        <v>266</v>
      </c>
      <c s="31" t="s">
        <v>4121</v>
      </c>
      <c s="26" t="s">
        <v>2505</v>
      </c>
      <c s="32" t="s">
        <v>4123</v>
      </c>
      <c s="33" t="s">
        <v>82</v>
      </c>
      <c s="34">
        <v>1</v>
      </c>
      <c s="35">
        <v>0</v>
      </c>
      <c s="36">
        <f>ROUND(ROUND(H802,2)*ROUND(G802,5),2)</f>
      </c>
      <c r="O802">
        <f>(I802*21)/100</f>
      </c>
      <c t="s">
        <v>27</v>
      </c>
    </row>
    <row r="803" spans="1:5" ht="12.75">
      <c r="A803" s="37" t="s">
        <v>55</v>
      </c>
      <c r="E803" s="38" t="s">
        <v>58</v>
      </c>
    </row>
    <row r="804" spans="1:5" ht="12.75">
      <c r="A804" s="39" t="s">
        <v>57</v>
      </c>
      <c r="E804" s="40" t="s">
        <v>58</v>
      </c>
    </row>
    <row r="805" spans="1:5" ht="12.75">
      <c r="A805" t="s">
        <v>59</v>
      </c>
      <c r="E805" s="38" t="s">
        <v>58</v>
      </c>
    </row>
    <row r="806" spans="1:16" ht="25.5">
      <c r="A806" s="26" t="s">
        <v>50</v>
      </c>
      <c s="31" t="s">
        <v>271</v>
      </c>
      <c s="31" t="s">
        <v>4121</v>
      </c>
      <c s="26" t="s">
        <v>3310</v>
      </c>
      <c s="32" t="s">
        <v>4123</v>
      </c>
      <c s="33" t="s">
        <v>82</v>
      </c>
      <c s="34">
        <v>1</v>
      </c>
      <c s="35">
        <v>0</v>
      </c>
      <c s="36">
        <f>ROUND(ROUND(H806,2)*ROUND(G806,5),2)</f>
      </c>
      <c r="O806">
        <f>(I806*21)/100</f>
      </c>
      <c t="s">
        <v>27</v>
      </c>
    </row>
    <row r="807" spans="1:5" ht="12.75">
      <c r="A807" s="37" t="s">
        <v>55</v>
      </c>
      <c r="E807" s="38" t="s">
        <v>58</v>
      </c>
    </row>
    <row r="808" spans="1:5" ht="12.75">
      <c r="A808" s="39" t="s">
        <v>57</v>
      </c>
      <c r="E808" s="40" t="s">
        <v>58</v>
      </c>
    </row>
    <row r="809" spans="1:5" ht="12.75">
      <c r="A809" t="s">
        <v>59</v>
      </c>
      <c r="E809" s="38" t="s">
        <v>58</v>
      </c>
    </row>
    <row r="810" spans="1:16" ht="25.5">
      <c r="A810" s="26" t="s">
        <v>50</v>
      </c>
      <c s="31" t="s">
        <v>274</v>
      </c>
      <c s="31" t="s">
        <v>4124</v>
      </c>
      <c s="26" t="s">
        <v>52</v>
      </c>
      <c s="32" t="s">
        <v>4115</v>
      </c>
      <c s="33" t="s">
        <v>82</v>
      </c>
      <c s="34">
        <v>1</v>
      </c>
      <c s="35">
        <v>0</v>
      </c>
      <c s="36">
        <f>ROUND(ROUND(H810,2)*ROUND(G810,5),2)</f>
      </c>
      <c r="O810">
        <f>(I810*21)/100</f>
      </c>
      <c t="s">
        <v>27</v>
      </c>
    </row>
    <row r="811" spans="1:5" ht="12.75">
      <c r="A811" s="37" t="s">
        <v>55</v>
      </c>
      <c r="E811" s="38" t="s">
        <v>58</v>
      </c>
    </row>
    <row r="812" spans="1:5" ht="12.75">
      <c r="A812" s="39" t="s">
        <v>57</v>
      </c>
      <c r="E812" s="40" t="s">
        <v>58</v>
      </c>
    </row>
    <row r="813" spans="1:5" ht="12.75">
      <c r="A813" t="s">
        <v>59</v>
      </c>
      <c r="E813" s="38" t="s">
        <v>58</v>
      </c>
    </row>
    <row r="814" spans="1:16" ht="25.5">
      <c r="A814" s="26" t="s">
        <v>50</v>
      </c>
      <c s="31" t="s">
        <v>277</v>
      </c>
      <c s="31" t="s">
        <v>4124</v>
      </c>
      <c s="26" t="s">
        <v>2502</v>
      </c>
      <c s="32" t="s">
        <v>4115</v>
      </c>
      <c s="33" t="s">
        <v>82</v>
      </c>
      <c s="34">
        <v>1</v>
      </c>
      <c s="35">
        <v>0</v>
      </c>
      <c s="36">
        <f>ROUND(ROUND(H814,2)*ROUND(G814,5),2)</f>
      </c>
      <c r="O814">
        <f>(I814*21)/100</f>
      </c>
      <c t="s">
        <v>27</v>
      </c>
    </row>
    <row r="815" spans="1:5" ht="12.75">
      <c r="A815" s="37" t="s">
        <v>55</v>
      </c>
      <c r="E815" s="38" t="s">
        <v>58</v>
      </c>
    </row>
    <row r="816" spans="1:5" ht="12.75">
      <c r="A816" s="39" t="s">
        <v>57</v>
      </c>
      <c r="E816" s="40" t="s">
        <v>58</v>
      </c>
    </row>
    <row r="817" spans="1:5" ht="12.75">
      <c r="A817" t="s">
        <v>59</v>
      </c>
      <c r="E817" s="38" t="s">
        <v>58</v>
      </c>
    </row>
    <row r="818" spans="1:16" ht="25.5">
      <c r="A818" s="26" t="s">
        <v>50</v>
      </c>
      <c s="31" t="s">
        <v>279</v>
      </c>
      <c s="31" t="s">
        <v>4124</v>
      </c>
      <c s="26" t="s">
        <v>2505</v>
      </c>
      <c s="32" t="s">
        <v>4104</v>
      </c>
      <c s="33" t="s">
        <v>82</v>
      </c>
      <c s="34">
        <v>1</v>
      </c>
      <c s="35">
        <v>0</v>
      </c>
      <c s="36">
        <f>ROUND(ROUND(H818,2)*ROUND(G818,5),2)</f>
      </c>
      <c r="O818">
        <f>(I818*21)/100</f>
      </c>
      <c t="s">
        <v>27</v>
      </c>
    </row>
    <row r="819" spans="1:5" ht="12.75">
      <c r="A819" s="37" t="s">
        <v>55</v>
      </c>
      <c r="E819" s="38" t="s">
        <v>58</v>
      </c>
    </row>
    <row r="820" spans="1:5" ht="12.75">
      <c r="A820" s="39" t="s">
        <v>57</v>
      </c>
      <c r="E820" s="40" t="s">
        <v>58</v>
      </c>
    </row>
    <row r="821" spans="1:5" ht="12.75">
      <c r="A821" t="s">
        <v>59</v>
      </c>
      <c r="E821" s="38" t="s">
        <v>58</v>
      </c>
    </row>
    <row r="822" spans="1:16" ht="25.5">
      <c r="A822" s="26" t="s">
        <v>50</v>
      </c>
      <c s="31" t="s">
        <v>282</v>
      </c>
      <c s="31" t="s">
        <v>4124</v>
      </c>
      <c s="26" t="s">
        <v>3310</v>
      </c>
      <c s="32" t="s">
        <v>4104</v>
      </c>
      <c s="33" t="s">
        <v>82</v>
      </c>
      <c s="34">
        <v>1</v>
      </c>
      <c s="35">
        <v>0</v>
      </c>
      <c s="36">
        <f>ROUND(ROUND(H822,2)*ROUND(G822,5),2)</f>
      </c>
      <c r="O822">
        <f>(I822*21)/100</f>
      </c>
      <c t="s">
        <v>27</v>
      </c>
    </row>
    <row r="823" spans="1:5" ht="12.75">
      <c r="A823" s="37" t="s">
        <v>55</v>
      </c>
      <c r="E823" s="38" t="s">
        <v>58</v>
      </c>
    </row>
    <row r="824" spans="1:5" ht="12.75">
      <c r="A824" s="39" t="s">
        <v>57</v>
      </c>
      <c r="E824" s="40" t="s">
        <v>58</v>
      </c>
    </row>
    <row r="825" spans="1:5" ht="12.75">
      <c r="A825" t="s">
        <v>59</v>
      </c>
      <c r="E825" s="38" t="s">
        <v>58</v>
      </c>
    </row>
    <row r="826" spans="1:16" ht="25.5">
      <c r="A826" s="26" t="s">
        <v>50</v>
      </c>
      <c s="31" t="s">
        <v>285</v>
      </c>
      <c s="31" t="s">
        <v>4125</v>
      </c>
      <c s="26" t="s">
        <v>52</v>
      </c>
      <c s="32" t="s">
        <v>4115</v>
      </c>
      <c s="33" t="s">
        <v>82</v>
      </c>
      <c s="34">
        <v>1</v>
      </c>
      <c s="35">
        <v>0</v>
      </c>
      <c s="36">
        <f>ROUND(ROUND(H826,2)*ROUND(G826,5),2)</f>
      </c>
      <c r="O826">
        <f>(I826*21)/100</f>
      </c>
      <c t="s">
        <v>27</v>
      </c>
    </row>
    <row r="827" spans="1:5" ht="12.75">
      <c r="A827" s="37" t="s">
        <v>55</v>
      </c>
      <c r="E827" s="38" t="s">
        <v>58</v>
      </c>
    </row>
    <row r="828" spans="1:5" ht="12.75">
      <c r="A828" s="39" t="s">
        <v>57</v>
      </c>
      <c r="E828" s="40" t="s">
        <v>58</v>
      </c>
    </row>
    <row r="829" spans="1:5" ht="12.75">
      <c r="A829" t="s">
        <v>59</v>
      </c>
      <c r="E829" s="38" t="s">
        <v>58</v>
      </c>
    </row>
    <row r="830" spans="1:16" ht="25.5">
      <c r="A830" s="26" t="s">
        <v>50</v>
      </c>
      <c s="31" t="s">
        <v>288</v>
      </c>
      <c s="31" t="s">
        <v>4125</v>
      </c>
      <c s="26" t="s">
        <v>2502</v>
      </c>
      <c s="32" t="s">
        <v>4115</v>
      </c>
      <c s="33" t="s">
        <v>82</v>
      </c>
      <c s="34">
        <v>1</v>
      </c>
      <c s="35">
        <v>0</v>
      </c>
      <c s="36">
        <f>ROUND(ROUND(H830,2)*ROUND(G830,5),2)</f>
      </c>
      <c r="O830">
        <f>(I830*21)/100</f>
      </c>
      <c t="s">
        <v>27</v>
      </c>
    </row>
    <row r="831" spans="1:5" ht="12.75">
      <c r="A831" s="37" t="s">
        <v>55</v>
      </c>
      <c r="E831" s="38" t="s">
        <v>58</v>
      </c>
    </row>
    <row r="832" spans="1:5" ht="12.75">
      <c r="A832" s="39" t="s">
        <v>57</v>
      </c>
      <c r="E832" s="40" t="s">
        <v>58</v>
      </c>
    </row>
    <row r="833" spans="1:5" ht="12.75">
      <c r="A833" t="s">
        <v>59</v>
      </c>
      <c r="E833" s="38" t="s">
        <v>58</v>
      </c>
    </row>
    <row r="834" spans="1:16" ht="25.5">
      <c r="A834" s="26" t="s">
        <v>50</v>
      </c>
      <c s="31" t="s">
        <v>293</v>
      </c>
      <c s="31" t="s">
        <v>4125</v>
      </c>
      <c s="26" t="s">
        <v>2505</v>
      </c>
      <c s="32" t="s">
        <v>4104</v>
      </c>
      <c s="33" t="s">
        <v>82</v>
      </c>
      <c s="34">
        <v>1</v>
      </c>
      <c s="35">
        <v>0</v>
      </c>
      <c s="36">
        <f>ROUND(ROUND(H834,2)*ROUND(G834,5),2)</f>
      </c>
      <c r="O834">
        <f>(I834*21)/100</f>
      </c>
      <c t="s">
        <v>27</v>
      </c>
    </row>
    <row r="835" spans="1:5" ht="12.75">
      <c r="A835" s="37" t="s">
        <v>55</v>
      </c>
      <c r="E835" s="38" t="s">
        <v>58</v>
      </c>
    </row>
    <row r="836" spans="1:5" ht="12.75">
      <c r="A836" s="39" t="s">
        <v>57</v>
      </c>
      <c r="E836" s="40" t="s">
        <v>58</v>
      </c>
    </row>
    <row r="837" spans="1:5" ht="12.75">
      <c r="A837" t="s">
        <v>59</v>
      </c>
      <c r="E837" s="38" t="s">
        <v>58</v>
      </c>
    </row>
    <row r="838" spans="1:16" ht="25.5">
      <c r="A838" s="26" t="s">
        <v>50</v>
      </c>
      <c s="31" t="s">
        <v>296</v>
      </c>
      <c s="31" t="s">
        <v>4125</v>
      </c>
      <c s="26" t="s">
        <v>3310</v>
      </c>
      <c s="32" t="s">
        <v>4104</v>
      </c>
      <c s="33" t="s">
        <v>82</v>
      </c>
      <c s="34">
        <v>1</v>
      </c>
      <c s="35">
        <v>0</v>
      </c>
      <c s="36">
        <f>ROUND(ROUND(H838,2)*ROUND(G838,5),2)</f>
      </c>
      <c r="O838">
        <f>(I838*21)/100</f>
      </c>
      <c t="s">
        <v>27</v>
      </c>
    </row>
    <row r="839" spans="1:5" ht="12.75">
      <c r="A839" s="37" t="s">
        <v>55</v>
      </c>
      <c r="E839" s="38" t="s">
        <v>58</v>
      </c>
    </row>
    <row r="840" spans="1:5" ht="12.75">
      <c r="A840" s="39" t="s">
        <v>57</v>
      </c>
      <c r="E840" s="40" t="s">
        <v>58</v>
      </c>
    </row>
    <row r="841" spans="1:5" ht="12.75">
      <c r="A841" t="s">
        <v>59</v>
      </c>
      <c r="E841" s="38" t="s">
        <v>58</v>
      </c>
    </row>
    <row r="842" spans="1:16" ht="25.5">
      <c r="A842" s="26" t="s">
        <v>50</v>
      </c>
      <c s="31" t="s">
        <v>299</v>
      </c>
      <c s="31" t="s">
        <v>4126</v>
      </c>
      <c s="26" t="s">
        <v>52</v>
      </c>
      <c s="32" t="s">
        <v>4097</v>
      </c>
      <c s="33" t="s">
        <v>82</v>
      </c>
      <c s="34">
        <v>1</v>
      </c>
      <c s="35">
        <v>0</v>
      </c>
      <c s="36">
        <f>ROUND(ROUND(H842,2)*ROUND(G842,5),2)</f>
      </c>
      <c r="O842">
        <f>(I842*21)/100</f>
      </c>
      <c t="s">
        <v>27</v>
      </c>
    </row>
    <row r="843" spans="1:5" ht="12.75">
      <c r="A843" s="37" t="s">
        <v>55</v>
      </c>
      <c r="E843" s="38" t="s">
        <v>58</v>
      </c>
    </row>
    <row r="844" spans="1:5" ht="12.75">
      <c r="A844" s="39" t="s">
        <v>57</v>
      </c>
      <c r="E844" s="40" t="s">
        <v>58</v>
      </c>
    </row>
    <row r="845" spans="1:5" ht="12.75">
      <c r="A845" t="s">
        <v>59</v>
      </c>
      <c r="E845" s="38" t="s">
        <v>58</v>
      </c>
    </row>
    <row r="846" spans="1:16" ht="25.5">
      <c r="A846" s="26" t="s">
        <v>50</v>
      </c>
      <c s="31" t="s">
        <v>304</v>
      </c>
      <c s="31" t="s">
        <v>4126</v>
      </c>
      <c s="26" t="s">
        <v>2502</v>
      </c>
      <c s="32" t="s">
        <v>4097</v>
      </c>
      <c s="33" t="s">
        <v>82</v>
      </c>
      <c s="34">
        <v>1</v>
      </c>
      <c s="35">
        <v>0</v>
      </c>
      <c s="36">
        <f>ROUND(ROUND(H846,2)*ROUND(G846,5),2)</f>
      </c>
      <c r="O846">
        <f>(I846*21)/100</f>
      </c>
      <c t="s">
        <v>27</v>
      </c>
    </row>
    <row r="847" spans="1:5" ht="12.75">
      <c r="A847" s="37" t="s">
        <v>55</v>
      </c>
      <c r="E847" s="38" t="s">
        <v>58</v>
      </c>
    </row>
    <row r="848" spans="1:5" ht="12.75">
      <c r="A848" s="39" t="s">
        <v>57</v>
      </c>
      <c r="E848" s="40" t="s">
        <v>58</v>
      </c>
    </row>
    <row r="849" spans="1:5" ht="12.75">
      <c r="A849" t="s">
        <v>59</v>
      </c>
      <c r="E849" s="38" t="s">
        <v>58</v>
      </c>
    </row>
    <row r="850" spans="1:16" ht="25.5">
      <c r="A850" s="26" t="s">
        <v>50</v>
      </c>
      <c s="31" t="s">
        <v>307</v>
      </c>
      <c s="31" t="s">
        <v>4126</v>
      </c>
      <c s="26" t="s">
        <v>2505</v>
      </c>
      <c s="32" t="s">
        <v>4127</v>
      </c>
      <c s="33" t="s">
        <v>82</v>
      </c>
      <c s="34">
        <v>1</v>
      </c>
      <c s="35">
        <v>0</v>
      </c>
      <c s="36">
        <f>ROUND(ROUND(H850,2)*ROUND(G850,5),2)</f>
      </c>
      <c r="O850">
        <f>(I850*21)/100</f>
      </c>
      <c t="s">
        <v>27</v>
      </c>
    </row>
    <row r="851" spans="1:5" ht="12.75">
      <c r="A851" s="37" t="s">
        <v>55</v>
      </c>
      <c r="E851" s="38" t="s">
        <v>58</v>
      </c>
    </row>
    <row r="852" spans="1:5" ht="12.75">
      <c r="A852" s="39" t="s">
        <v>57</v>
      </c>
      <c r="E852" s="40" t="s">
        <v>58</v>
      </c>
    </row>
    <row r="853" spans="1:5" ht="12.75">
      <c r="A853" t="s">
        <v>59</v>
      </c>
      <c r="E853" s="38" t="s">
        <v>58</v>
      </c>
    </row>
    <row r="854" spans="1:16" ht="25.5">
      <c r="A854" s="26" t="s">
        <v>50</v>
      </c>
      <c s="31" t="s">
        <v>312</v>
      </c>
      <c s="31" t="s">
        <v>4126</v>
      </c>
      <c s="26" t="s">
        <v>3310</v>
      </c>
      <c s="32" t="s">
        <v>4127</v>
      </c>
      <c s="33" t="s">
        <v>82</v>
      </c>
      <c s="34">
        <v>1</v>
      </c>
      <c s="35">
        <v>0</v>
      </c>
      <c s="36">
        <f>ROUND(ROUND(H854,2)*ROUND(G854,5),2)</f>
      </c>
      <c r="O854">
        <f>(I854*21)/100</f>
      </c>
      <c t="s">
        <v>27</v>
      </c>
    </row>
    <row r="855" spans="1:5" ht="12.75">
      <c r="A855" s="37" t="s">
        <v>55</v>
      </c>
      <c r="E855" s="38" t="s">
        <v>58</v>
      </c>
    </row>
    <row r="856" spans="1:5" ht="12.75">
      <c r="A856" s="39" t="s">
        <v>57</v>
      </c>
      <c r="E856" s="40" t="s">
        <v>58</v>
      </c>
    </row>
    <row r="857" spans="1:5" ht="12.75">
      <c r="A857" t="s">
        <v>59</v>
      </c>
      <c r="E857" s="38" t="s">
        <v>58</v>
      </c>
    </row>
    <row r="858" spans="1:16" ht="25.5">
      <c r="A858" s="26" t="s">
        <v>50</v>
      </c>
      <c s="31" t="s">
        <v>315</v>
      </c>
      <c s="31" t="s">
        <v>4128</v>
      </c>
      <c s="26" t="s">
        <v>52</v>
      </c>
      <c s="32" t="s">
        <v>4097</v>
      </c>
      <c s="33" t="s">
        <v>82</v>
      </c>
      <c s="34">
        <v>1</v>
      </c>
      <c s="35">
        <v>0</v>
      </c>
      <c s="36">
        <f>ROUND(ROUND(H858,2)*ROUND(G858,5),2)</f>
      </c>
      <c r="O858">
        <f>(I858*21)/100</f>
      </c>
      <c t="s">
        <v>27</v>
      </c>
    </row>
    <row r="859" spans="1:5" ht="12.75">
      <c r="A859" s="37" t="s">
        <v>55</v>
      </c>
      <c r="E859" s="38" t="s">
        <v>58</v>
      </c>
    </row>
    <row r="860" spans="1:5" ht="12.75">
      <c r="A860" s="39" t="s">
        <v>57</v>
      </c>
      <c r="E860" s="40" t="s">
        <v>58</v>
      </c>
    </row>
    <row r="861" spans="1:5" ht="12.75">
      <c r="A861" t="s">
        <v>59</v>
      </c>
      <c r="E861" s="38" t="s">
        <v>58</v>
      </c>
    </row>
    <row r="862" spans="1:16" ht="25.5">
      <c r="A862" s="26" t="s">
        <v>50</v>
      </c>
      <c s="31" t="s">
        <v>318</v>
      </c>
      <c s="31" t="s">
        <v>4128</v>
      </c>
      <c s="26" t="s">
        <v>2502</v>
      </c>
      <c s="32" t="s">
        <v>4097</v>
      </c>
      <c s="33" t="s">
        <v>82</v>
      </c>
      <c s="34">
        <v>1</v>
      </c>
      <c s="35">
        <v>0</v>
      </c>
      <c s="36">
        <f>ROUND(ROUND(H862,2)*ROUND(G862,5),2)</f>
      </c>
      <c r="O862">
        <f>(I862*21)/100</f>
      </c>
      <c t="s">
        <v>27</v>
      </c>
    </row>
    <row r="863" spans="1:5" ht="12.75">
      <c r="A863" s="37" t="s">
        <v>55</v>
      </c>
      <c r="E863" s="38" t="s">
        <v>58</v>
      </c>
    </row>
    <row r="864" spans="1:5" ht="12.75">
      <c r="A864" s="39" t="s">
        <v>57</v>
      </c>
      <c r="E864" s="40" t="s">
        <v>58</v>
      </c>
    </row>
    <row r="865" spans="1:5" ht="12.75">
      <c r="A865" t="s">
        <v>59</v>
      </c>
      <c r="E865" s="38" t="s">
        <v>58</v>
      </c>
    </row>
    <row r="866" spans="1:16" ht="25.5">
      <c r="A866" s="26" t="s">
        <v>50</v>
      </c>
      <c s="31" t="s">
        <v>321</v>
      </c>
      <c s="31" t="s">
        <v>4128</v>
      </c>
      <c s="26" t="s">
        <v>2505</v>
      </c>
      <c s="32" t="s">
        <v>4129</v>
      </c>
      <c s="33" t="s">
        <v>82</v>
      </c>
      <c s="34">
        <v>1</v>
      </c>
      <c s="35">
        <v>0</v>
      </c>
      <c s="36">
        <f>ROUND(ROUND(H866,2)*ROUND(G866,5),2)</f>
      </c>
      <c r="O866">
        <f>(I866*21)/100</f>
      </c>
      <c t="s">
        <v>27</v>
      </c>
    </row>
    <row r="867" spans="1:5" ht="12.75">
      <c r="A867" s="37" t="s">
        <v>55</v>
      </c>
      <c r="E867" s="38" t="s">
        <v>58</v>
      </c>
    </row>
    <row r="868" spans="1:5" ht="12.75">
      <c r="A868" s="39" t="s">
        <v>57</v>
      </c>
      <c r="E868" s="40" t="s">
        <v>58</v>
      </c>
    </row>
    <row r="869" spans="1:5" ht="12.75">
      <c r="A869" t="s">
        <v>59</v>
      </c>
      <c r="E869" s="38" t="s">
        <v>58</v>
      </c>
    </row>
    <row r="870" spans="1:16" ht="25.5">
      <c r="A870" s="26" t="s">
        <v>50</v>
      </c>
      <c s="31" t="s">
        <v>324</v>
      </c>
      <c s="31" t="s">
        <v>4128</v>
      </c>
      <c s="26" t="s">
        <v>3310</v>
      </c>
      <c s="32" t="s">
        <v>4129</v>
      </c>
      <c s="33" t="s">
        <v>82</v>
      </c>
      <c s="34">
        <v>1</v>
      </c>
      <c s="35">
        <v>0</v>
      </c>
      <c s="36">
        <f>ROUND(ROUND(H870,2)*ROUND(G870,5),2)</f>
      </c>
      <c r="O870">
        <f>(I870*21)/100</f>
      </c>
      <c t="s">
        <v>27</v>
      </c>
    </row>
    <row r="871" spans="1:5" ht="12.75">
      <c r="A871" s="37" t="s">
        <v>55</v>
      </c>
      <c r="E871" s="38" t="s">
        <v>58</v>
      </c>
    </row>
    <row r="872" spans="1:5" ht="12.75">
      <c r="A872" s="39" t="s">
        <v>57</v>
      </c>
      <c r="E872" s="40" t="s">
        <v>58</v>
      </c>
    </row>
    <row r="873" spans="1:5" ht="12.75">
      <c r="A873" t="s">
        <v>59</v>
      </c>
      <c r="E873" s="38" t="s">
        <v>58</v>
      </c>
    </row>
    <row r="874" spans="1:16" ht="12.75">
      <c r="A874" s="26" t="s">
        <v>50</v>
      </c>
      <c s="31" t="s">
        <v>1635</v>
      </c>
      <c s="31" t="s">
        <v>4130</v>
      </c>
      <c s="26" t="s">
        <v>52</v>
      </c>
      <c s="32" t="s">
        <v>4131</v>
      </c>
      <c s="33" t="s">
        <v>82</v>
      </c>
      <c s="34">
        <v>1</v>
      </c>
      <c s="35">
        <v>0</v>
      </c>
      <c s="36">
        <f>ROUND(ROUND(H874,2)*ROUND(G874,5),2)</f>
      </c>
      <c r="O874">
        <f>(I874*21)/100</f>
      </c>
      <c t="s">
        <v>27</v>
      </c>
    </row>
    <row r="875" spans="1:5" ht="12.75">
      <c r="A875" s="37" t="s">
        <v>55</v>
      </c>
      <c r="E875" s="38" t="s">
        <v>58</v>
      </c>
    </row>
    <row r="876" spans="1:5" ht="12.75">
      <c r="A876" s="39" t="s">
        <v>57</v>
      </c>
      <c r="E876" s="40" t="s">
        <v>58</v>
      </c>
    </row>
    <row r="877" spans="1:5" ht="12.75">
      <c r="A877" t="s">
        <v>59</v>
      </c>
      <c r="E877" s="38" t="s">
        <v>58</v>
      </c>
    </row>
    <row r="878" spans="1:16" ht="25.5">
      <c r="A878" s="26" t="s">
        <v>50</v>
      </c>
      <c s="31" t="s">
        <v>327</v>
      </c>
      <c s="31" t="s">
        <v>4132</v>
      </c>
      <c s="26" t="s">
        <v>52</v>
      </c>
      <c s="32" t="s">
        <v>4133</v>
      </c>
      <c s="33" t="s">
        <v>82</v>
      </c>
      <c s="34">
        <v>1</v>
      </c>
      <c s="35">
        <v>0</v>
      </c>
      <c s="36">
        <f>ROUND(ROUND(H878,2)*ROUND(G878,5),2)</f>
      </c>
      <c r="O878">
        <f>(I878*21)/100</f>
      </c>
      <c t="s">
        <v>27</v>
      </c>
    </row>
    <row r="879" spans="1:5" ht="12.75">
      <c r="A879" s="37" t="s">
        <v>55</v>
      </c>
      <c r="E879" s="38" t="s">
        <v>58</v>
      </c>
    </row>
    <row r="880" spans="1:5" ht="12.75">
      <c r="A880" s="39" t="s">
        <v>57</v>
      </c>
      <c r="E880" s="40" t="s">
        <v>58</v>
      </c>
    </row>
    <row r="881" spans="1:5" ht="12.75">
      <c r="A881" t="s">
        <v>59</v>
      </c>
      <c r="E881" s="38" t="s">
        <v>58</v>
      </c>
    </row>
    <row r="882" spans="1:16" ht="25.5">
      <c r="A882" s="26" t="s">
        <v>50</v>
      </c>
      <c s="31" t="s">
        <v>330</v>
      </c>
      <c s="31" t="s">
        <v>4132</v>
      </c>
      <c s="26" t="s">
        <v>2502</v>
      </c>
      <c s="32" t="s">
        <v>4133</v>
      </c>
      <c s="33" t="s">
        <v>82</v>
      </c>
      <c s="34">
        <v>1</v>
      </c>
      <c s="35">
        <v>0</v>
      </c>
      <c s="36">
        <f>ROUND(ROUND(H882,2)*ROUND(G882,5),2)</f>
      </c>
      <c r="O882">
        <f>(I882*21)/100</f>
      </c>
      <c t="s">
        <v>27</v>
      </c>
    </row>
    <row r="883" spans="1:5" ht="12.75">
      <c r="A883" s="37" t="s">
        <v>55</v>
      </c>
      <c r="E883" s="38" t="s">
        <v>58</v>
      </c>
    </row>
    <row r="884" spans="1:5" ht="12.75">
      <c r="A884" s="39" t="s">
        <v>57</v>
      </c>
      <c r="E884" s="40" t="s">
        <v>58</v>
      </c>
    </row>
    <row r="885" spans="1:5" ht="12.75">
      <c r="A885" t="s">
        <v>59</v>
      </c>
      <c r="E885" s="38" t="s">
        <v>58</v>
      </c>
    </row>
    <row r="886" spans="1:16" ht="25.5">
      <c r="A886" s="26" t="s">
        <v>50</v>
      </c>
      <c s="31" t="s">
        <v>333</v>
      </c>
      <c s="31" t="s">
        <v>4132</v>
      </c>
      <c s="26" t="s">
        <v>2505</v>
      </c>
      <c s="32" t="s">
        <v>4134</v>
      </c>
      <c s="33" t="s">
        <v>82</v>
      </c>
      <c s="34">
        <v>1</v>
      </c>
      <c s="35">
        <v>0</v>
      </c>
      <c s="36">
        <f>ROUND(ROUND(H886,2)*ROUND(G886,5),2)</f>
      </c>
      <c r="O886">
        <f>(I886*21)/100</f>
      </c>
      <c t="s">
        <v>27</v>
      </c>
    </row>
    <row r="887" spans="1:5" ht="12.75">
      <c r="A887" s="37" t="s">
        <v>55</v>
      </c>
      <c r="E887" s="38" t="s">
        <v>58</v>
      </c>
    </row>
    <row r="888" spans="1:5" ht="12.75">
      <c r="A888" s="39" t="s">
        <v>57</v>
      </c>
      <c r="E888" s="40" t="s">
        <v>58</v>
      </c>
    </row>
    <row r="889" spans="1:5" ht="12.75">
      <c r="A889" t="s">
        <v>59</v>
      </c>
      <c r="E889" s="38" t="s">
        <v>58</v>
      </c>
    </row>
    <row r="890" spans="1:16" ht="25.5">
      <c r="A890" s="26" t="s">
        <v>50</v>
      </c>
      <c s="31" t="s">
        <v>336</v>
      </c>
      <c s="31" t="s">
        <v>4132</v>
      </c>
      <c s="26" t="s">
        <v>3310</v>
      </c>
      <c s="32" t="s">
        <v>4134</v>
      </c>
      <c s="33" t="s">
        <v>82</v>
      </c>
      <c s="34">
        <v>1</v>
      </c>
      <c s="35">
        <v>0</v>
      </c>
      <c s="36">
        <f>ROUND(ROUND(H890,2)*ROUND(G890,5),2)</f>
      </c>
      <c r="O890">
        <f>(I890*21)/100</f>
      </c>
      <c t="s">
        <v>27</v>
      </c>
    </row>
    <row r="891" spans="1:5" ht="12.75">
      <c r="A891" s="37" t="s">
        <v>55</v>
      </c>
      <c r="E891" s="38" t="s">
        <v>58</v>
      </c>
    </row>
    <row r="892" spans="1:5" ht="12.75">
      <c r="A892" s="39" t="s">
        <v>57</v>
      </c>
      <c r="E892" s="40" t="s">
        <v>58</v>
      </c>
    </row>
    <row r="893" spans="1:5" ht="12.75">
      <c r="A893" t="s">
        <v>59</v>
      </c>
      <c r="E893" s="38" t="s">
        <v>58</v>
      </c>
    </row>
    <row r="894" spans="1:16" ht="25.5">
      <c r="A894" s="26" t="s">
        <v>50</v>
      </c>
      <c s="31" t="s">
        <v>339</v>
      </c>
      <c s="31" t="s">
        <v>4135</v>
      </c>
      <c s="26" t="s">
        <v>52</v>
      </c>
      <c s="32" t="s">
        <v>4136</v>
      </c>
      <c s="33" t="s">
        <v>82</v>
      </c>
      <c s="34">
        <v>1</v>
      </c>
      <c s="35">
        <v>0</v>
      </c>
      <c s="36">
        <f>ROUND(ROUND(H894,2)*ROUND(G894,5),2)</f>
      </c>
      <c r="O894">
        <f>(I894*21)/100</f>
      </c>
      <c t="s">
        <v>27</v>
      </c>
    </row>
    <row r="895" spans="1:5" ht="12.75">
      <c r="A895" s="37" t="s">
        <v>55</v>
      </c>
      <c r="E895" s="38" t="s">
        <v>58</v>
      </c>
    </row>
    <row r="896" spans="1:5" ht="12.75">
      <c r="A896" s="39" t="s">
        <v>57</v>
      </c>
      <c r="E896" s="40" t="s">
        <v>58</v>
      </c>
    </row>
    <row r="897" spans="1:5" ht="12.75">
      <c r="A897" t="s">
        <v>59</v>
      </c>
      <c r="E897" s="38" t="s">
        <v>58</v>
      </c>
    </row>
    <row r="898" spans="1:16" ht="25.5">
      <c r="A898" s="26" t="s">
        <v>50</v>
      </c>
      <c s="31" t="s">
        <v>342</v>
      </c>
      <c s="31" t="s">
        <v>4135</v>
      </c>
      <c s="26" t="s">
        <v>2502</v>
      </c>
      <c s="32" t="s">
        <v>4137</v>
      </c>
      <c s="33" t="s">
        <v>82</v>
      </c>
      <c s="34">
        <v>1</v>
      </c>
      <c s="35">
        <v>0</v>
      </c>
      <c s="36">
        <f>ROUND(ROUND(H898,2)*ROUND(G898,5),2)</f>
      </c>
      <c r="O898">
        <f>(I898*21)/100</f>
      </c>
      <c t="s">
        <v>27</v>
      </c>
    </row>
    <row r="899" spans="1:5" ht="12.75">
      <c r="A899" s="37" t="s">
        <v>55</v>
      </c>
      <c r="E899" s="38" t="s">
        <v>58</v>
      </c>
    </row>
    <row r="900" spans="1:5" ht="12.75">
      <c r="A900" s="39" t="s">
        <v>57</v>
      </c>
      <c r="E900" s="40" t="s">
        <v>58</v>
      </c>
    </row>
    <row r="901" spans="1:5" ht="12.75">
      <c r="A901" t="s">
        <v>59</v>
      </c>
      <c r="E901" s="38" t="s">
        <v>58</v>
      </c>
    </row>
    <row r="902" spans="1:16" ht="25.5">
      <c r="A902" s="26" t="s">
        <v>50</v>
      </c>
      <c s="31" t="s">
        <v>345</v>
      </c>
      <c s="31" t="s">
        <v>4135</v>
      </c>
      <c s="26" t="s">
        <v>2505</v>
      </c>
      <c s="32" t="s">
        <v>4138</v>
      </c>
      <c s="33" t="s">
        <v>82</v>
      </c>
      <c s="34">
        <v>1</v>
      </c>
      <c s="35">
        <v>0</v>
      </c>
      <c s="36">
        <f>ROUND(ROUND(H902,2)*ROUND(G902,5),2)</f>
      </c>
      <c r="O902">
        <f>(I902*21)/100</f>
      </c>
      <c t="s">
        <v>27</v>
      </c>
    </row>
    <row r="903" spans="1:5" ht="12.75">
      <c r="A903" s="37" t="s">
        <v>55</v>
      </c>
      <c r="E903" s="38" t="s">
        <v>58</v>
      </c>
    </row>
    <row r="904" spans="1:5" ht="12.75">
      <c r="A904" s="39" t="s">
        <v>57</v>
      </c>
      <c r="E904" s="40" t="s">
        <v>58</v>
      </c>
    </row>
    <row r="905" spans="1:5" ht="12.75">
      <c r="A905" t="s">
        <v>59</v>
      </c>
      <c r="E905" s="38" t="s">
        <v>58</v>
      </c>
    </row>
    <row r="906" spans="1:16" ht="25.5">
      <c r="A906" s="26" t="s">
        <v>50</v>
      </c>
      <c s="31" t="s">
        <v>348</v>
      </c>
      <c s="31" t="s">
        <v>4135</v>
      </c>
      <c s="26" t="s">
        <v>3310</v>
      </c>
      <c s="32" t="s">
        <v>4127</v>
      </c>
      <c s="33" t="s">
        <v>82</v>
      </c>
      <c s="34">
        <v>1</v>
      </c>
      <c s="35">
        <v>0</v>
      </c>
      <c s="36">
        <f>ROUND(ROUND(H906,2)*ROUND(G906,5),2)</f>
      </c>
      <c r="O906">
        <f>(I906*21)/100</f>
      </c>
      <c t="s">
        <v>27</v>
      </c>
    </row>
    <row r="907" spans="1:5" ht="12.75">
      <c r="A907" s="37" t="s">
        <v>55</v>
      </c>
      <c r="E907" s="38" t="s">
        <v>58</v>
      </c>
    </row>
    <row r="908" spans="1:5" ht="12.75">
      <c r="A908" s="39" t="s">
        <v>57</v>
      </c>
      <c r="E908" s="40" t="s">
        <v>58</v>
      </c>
    </row>
    <row r="909" spans="1:5" ht="12.75">
      <c r="A909" t="s">
        <v>59</v>
      </c>
      <c r="E909" s="38" t="s">
        <v>58</v>
      </c>
    </row>
    <row r="910" spans="1:16" ht="25.5">
      <c r="A910" s="26" t="s">
        <v>50</v>
      </c>
      <c s="31" t="s">
        <v>351</v>
      </c>
      <c s="31" t="s">
        <v>4139</v>
      </c>
      <c s="26" t="s">
        <v>52</v>
      </c>
      <c s="32" t="s">
        <v>4120</v>
      </c>
      <c s="33" t="s">
        <v>82</v>
      </c>
      <c s="34">
        <v>1</v>
      </c>
      <c s="35">
        <v>0</v>
      </c>
      <c s="36">
        <f>ROUND(ROUND(H910,2)*ROUND(G910,5),2)</f>
      </c>
      <c r="O910">
        <f>(I910*21)/100</f>
      </c>
      <c t="s">
        <v>27</v>
      </c>
    </row>
    <row r="911" spans="1:5" ht="12.75">
      <c r="A911" s="37" t="s">
        <v>55</v>
      </c>
      <c r="E911" s="38" t="s">
        <v>58</v>
      </c>
    </row>
    <row r="912" spans="1:5" ht="12.75">
      <c r="A912" s="39" t="s">
        <v>57</v>
      </c>
      <c r="E912" s="40" t="s">
        <v>58</v>
      </c>
    </row>
    <row r="913" spans="1:5" ht="12.75">
      <c r="A913" t="s">
        <v>59</v>
      </c>
      <c r="E913" s="38" t="s">
        <v>58</v>
      </c>
    </row>
    <row r="914" spans="1:16" ht="25.5">
      <c r="A914" s="26" t="s">
        <v>50</v>
      </c>
      <c s="31" t="s">
        <v>356</v>
      </c>
      <c s="31" t="s">
        <v>4139</v>
      </c>
      <c s="26" t="s">
        <v>2502</v>
      </c>
      <c s="32" t="s">
        <v>4120</v>
      </c>
      <c s="33" t="s">
        <v>82</v>
      </c>
      <c s="34">
        <v>1</v>
      </c>
      <c s="35">
        <v>0</v>
      </c>
      <c s="36">
        <f>ROUND(ROUND(H914,2)*ROUND(G914,5),2)</f>
      </c>
      <c r="O914">
        <f>(I914*21)/100</f>
      </c>
      <c t="s">
        <v>27</v>
      </c>
    </row>
    <row r="915" spans="1:5" ht="12.75">
      <c r="A915" s="37" t="s">
        <v>55</v>
      </c>
      <c r="E915" s="38" t="s">
        <v>58</v>
      </c>
    </row>
    <row r="916" spans="1:5" ht="12.75">
      <c r="A916" s="39" t="s">
        <v>57</v>
      </c>
      <c r="E916" s="40" t="s">
        <v>58</v>
      </c>
    </row>
    <row r="917" spans="1:5" ht="12.75">
      <c r="A917" t="s">
        <v>59</v>
      </c>
      <c r="E917" s="38" t="s">
        <v>58</v>
      </c>
    </row>
    <row r="918" spans="1:16" ht="25.5">
      <c r="A918" s="26" t="s">
        <v>50</v>
      </c>
      <c s="31" t="s">
        <v>361</v>
      </c>
      <c s="31" t="s">
        <v>4139</v>
      </c>
      <c s="26" t="s">
        <v>2505</v>
      </c>
      <c s="32" t="s">
        <v>4133</v>
      </c>
      <c s="33" t="s">
        <v>82</v>
      </c>
      <c s="34">
        <v>1</v>
      </c>
      <c s="35">
        <v>0</v>
      </c>
      <c s="36">
        <f>ROUND(ROUND(H918,2)*ROUND(G918,5),2)</f>
      </c>
      <c r="O918">
        <f>(I918*21)/100</f>
      </c>
      <c t="s">
        <v>27</v>
      </c>
    </row>
    <row r="919" spans="1:5" ht="12.75">
      <c r="A919" s="37" t="s">
        <v>55</v>
      </c>
      <c r="E919" s="38" t="s">
        <v>58</v>
      </c>
    </row>
    <row r="920" spans="1:5" ht="12.75">
      <c r="A920" s="39" t="s">
        <v>57</v>
      </c>
      <c r="E920" s="40" t="s">
        <v>58</v>
      </c>
    </row>
    <row r="921" spans="1:5" ht="12.75">
      <c r="A921" t="s">
        <v>59</v>
      </c>
      <c r="E921" s="38" t="s">
        <v>58</v>
      </c>
    </row>
    <row r="922" spans="1:16" ht="25.5">
      <c r="A922" s="26" t="s">
        <v>50</v>
      </c>
      <c s="31" t="s">
        <v>366</v>
      </c>
      <c s="31" t="s">
        <v>4139</v>
      </c>
      <c s="26" t="s">
        <v>3310</v>
      </c>
      <c s="32" t="s">
        <v>4133</v>
      </c>
      <c s="33" t="s">
        <v>82</v>
      </c>
      <c s="34">
        <v>1</v>
      </c>
      <c s="35">
        <v>0</v>
      </c>
      <c s="36">
        <f>ROUND(ROUND(H922,2)*ROUND(G922,5),2)</f>
      </c>
      <c r="O922">
        <f>(I922*21)/100</f>
      </c>
      <c t="s">
        <v>27</v>
      </c>
    </row>
    <row r="923" spans="1:5" ht="12.75">
      <c r="A923" s="37" t="s">
        <v>55</v>
      </c>
      <c r="E923" s="38" t="s">
        <v>58</v>
      </c>
    </row>
    <row r="924" spans="1:5" ht="12.75">
      <c r="A924" s="39" t="s">
        <v>57</v>
      </c>
      <c r="E924" s="40" t="s">
        <v>58</v>
      </c>
    </row>
    <row r="925" spans="1:5" ht="12.75">
      <c r="A925" t="s">
        <v>59</v>
      </c>
      <c r="E925" s="38" t="s">
        <v>58</v>
      </c>
    </row>
    <row r="926" spans="1:16" ht="25.5">
      <c r="A926" s="26" t="s">
        <v>50</v>
      </c>
      <c s="31" t="s">
        <v>369</v>
      </c>
      <c s="31" t="s">
        <v>4140</v>
      </c>
      <c s="26" t="s">
        <v>52</v>
      </c>
      <c s="32" t="s">
        <v>4120</v>
      </c>
      <c s="33" t="s">
        <v>82</v>
      </c>
      <c s="34">
        <v>1</v>
      </c>
      <c s="35">
        <v>0</v>
      </c>
      <c s="36">
        <f>ROUND(ROUND(H926,2)*ROUND(G926,5),2)</f>
      </c>
      <c r="O926">
        <f>(I926*21)/100</f>
      </c>
      <c t="s">
        <v>27</v>
      </c>
    </row>
    <row r="927" spans="1:5" ht="12.75">
      <c r="A927" s="37" t="s">
        <v>55</v>
      </c>
      <c r="E927" s="38" t="s">
        <v>58</v>
      </c>
    </row>
    <row r="928" spans="1:5" ht="12.75">
      <c r="A928" s="39" t="s">
        <v>57</v>
      </c>
      <c r="E928" s="40" t="s">
        <v>58</v>
      </c>
    </row>
    <row r="929" spans="1:5" ht="12.75">
      <c r="A929" t="s">
        <v>59</v>
      </c>
      <c r="E929" s="38" t="s">
        <v>58</v>
      </c>
    </row>
    <row r="930" spans="1:16" ht="25.5">
      <c r="A930" s="26" t="s">
        <v>50</v>
      </c>
      <c s="31" t="s">
        <v>374</v>
      </c>
      <c s="31" t="s">
        <v>4140</v>
      </c>
      <c s="26" t="s">
        <v>2502</v>
      </c>
      <c s="32" t="s">
        <v>4120</v>
      </c>
      <c s="33" t="s">
        <v>82</v>
      </c>
      <c s="34">
        <v>1</v>
      </c>
      <c s="35">
        <v>0</v>
      </c>
      <c s="36">
        <f>ROUND(ROUND(H930,2)*ROUND(G930,5),2)</f>
      </c>
      <c r="O930">
        <f>(I930*21)/100</f>
      </c>
      <c t="s">
        <v>27</v>
      </c>
    </row>
    <row r="931" spans="1:5" ht="12.75">
      <c r="A931" s="37" t="s">
        <v>55</v>
      </c>
      <c r="E931" s="38" t="s">
        <v>58</v>
      </c>
    </row>
    <row r="932" spans="1:5" ht="12.75">
      <c r="A932" s="39" t="s">
        <v>57</v>
      </c>
      <c r="E932" s="40" t="s">
        <v>58</v>
      </c>
    </row>
    <row r="933" spans="1:5" ht="12.75">
      <c r="A933" t="s">
        <v>59</v>
      </c>
      <c r="E933" s="38" t="s">
        <v>58</v>
      </c>
    </row>
    <row r="934" spans="1:16" ht="25.5">
      <c r="A934" s="26" t="s">
        <v>50</v>
      </c>
      <c s="31" t="s">
        <v>377</v>
      </c>
      <c s="31" t="s">
        <v>4140</v>
      </c>
      <c s="26" t="s">
        <v>2505</v>
      </c>
      <c s="32" t="s">
        <v>4141</v>
      </c>
      <c s="33" t="s">
        <v>82</v>
      </c>
      <c s="34">
        <v>1</v>
      </c>
      <c s="35">
        <v>0</v>
      </c>
      <c s="36">
        <f>ROUND(ROUND(H934,2)*ROUND(G934,5),2)</f>
      </c>
      <c r="O934">
        <f>(I934*21)/100</f>
      </c>
      <c t="s">
        <v>27</v>
      </c>
    </row>
    <row r="935" spans="1:5" ht="12.75">
      <c r="A935" s="37" t="s">
        <v>55</v>
      </c>
      <c r="E935" s="38" t="s">
        <v>58</v>
      </c>
    </row>
    <row r="936" spans="1:5" ht="12.75">
      <c r="A936" s="39" t="s">
        <v>57</v>
      </c>
      <c r="E936" s="40" t="s">
        <v>58</v>
      </c>
    </row>
    <row r="937" spans="1:5" ht="12.75">
      <c r="A937" t="s">
        <v>59</v>
      </c>
      <c r="E937" s="38" t="s">
        <v>58</v>
      </c>
    </row>
    <row r="938" spans="1:16" ht="25.5">
      <c r="A938" s="26" t="s">
        <v>50</v>
      </c>
      <c s="31" t="s">
        <v>380</v>
      </c>
      <c s="31" t="s">
        <v>4140</v>
      </c>
      <c s="26" t="s">
        <v>3310</v>
      </c>
      <c s="32" t="s">
        <v>4141</v>
      </c>
      <c s="33" t="s">
        <v>82</v>
      </c>
      <c s="34">
        <v>1</v>
      </c>
      <c s="35">
        <v>0</v>
      </c>
      <c s="36">
        <f>ROUND(ROUND(H938,2)*ROUND(G938,5),2)</f>
      </c>
      <c r="O938">
        <f>(I938*21)/100</f>
      </c>
      <c t="s">
        <v>27</v>
      </c>
    </row>
    <row r="939" spans="1:5" ht="12.75">
      <c r="A939" s="37" t="s">
        <v>55</v>
      </c>
      <c r="E939" s="38" t="s">
        <v>58</v>
      </c>
    </row>
    <row r="940" spans="1:5" ht="12.75">
      <c r="A940" s="39" t="s">
        <v>57</v>
      </c>
      <c r="E940" s="40" t="s">
        <v>58</v>
      </c>
    </row>
    <row r="941" spans="1:5" ht="12.75">
      <c r="A941" t="s">
        <v>59</v>
      </c>
      <c r="E941" s="38" t="s">
        <v>58</v>
      </c>
    </row>
    <row r="942" spans="1:16" ht="25.5">
      <c r="A942" s="26" t="s">
        <v>50</v>
      </c>
      <c s="31" t="s">
        <v>383</v>
      </c>
      <c s="31" t="s">
        <v>4142</v>
      </c>
      <c s="26" t="s">
        <v>52</v>
      </c>
      <c s="32" t="s">
        <v>4120</v>
      </c>
      <c s="33" t="s">
        <v>82</v>
      </c>
      <c s="34">
        <v>1</v>
      </c>
      <c s="35">
        <v>0</v>
      </c>
      <c s="36">
        <f>ROUND(ROUND(H942,2)*ROUND(G942,5),2)</f>
      </c>
      <c r="O942">
        <f>(I942*21)/100</f>
      </c>
      <c t="s">
        <v>27</v>
      </c>
    </row>
    <row r="943" spans="1:5" ht="12.75">
      <c r="A943" s="37" t="s">
        <v>55</v>
      </c>
      <c r="E943" s="38" t="s">
        <v>58</v>
      </c>
    </row>
    <row r="944" spans="1:5" ht="12.75">
      <c r="A944" s="39" t="s">
        <v>57</v>
      </c>
      <c r="E944" s="40" t="s">
        <v>58</v>
      </c>
    </row>
    <row r="945" spans="1:5" ht="12.75">
      <c r="A945" t="s">
        <v>59</v>
      </c>
      <c r="E945" s="38" t="s">
        <v>58</v>
      </c>
    </row>
    <row r="946" spans="1:16" ht="25.5">
      <c r="A946" s="26" t="s">
        <v>50</v>
      </c>
      <c s="31" t="s">
        <v>386</v>
      </c>
      <c s="31" t="s">
        <v>4142</v>
      </c>
      <c s="26" t="s">
        <v>2502</v>
      </c>
      <c s="32" t="s">
        <v>4120</v>
      </c>
      <c s="33" t="s">
        <v>82</v>
      </c>
      <c s="34">
        <v>1</v>
      </c>
      <c s="35">
        <v>0</v>
      </c>
      <c s="36">
        <f>ROUND(ROUND(H946,2)*ROUND(G946,5),2)</f>
      </c>
      <c r="O946">
        <f>(I946*21)/100</f>
      </c>
      <c t="s">
        <v>27</v>
      </c>
    </row>
    <row r="947" spans="1:5" ht="12.75">
      <c r="A947" s="37" t="s">
        <v>55</v>
      </c>
      <c r="E947" s="38" t="s">
        <v>58</v>
      </c>
    </row>
    <row r="948" spans="1:5" ht="12.75">
      <c r="A948" s="39" t="s">
        <v>57</v>
      </c>
      <c r="E948" s="40" t="s">
        <v>58</v>
      </c>
    </row>
    <row r="949" spans="1:5" ht="12.75">
      <c r="A949" t="s">
        <v>59</v>
      </c>
      <c r="E949" s="38" t="s">
        <v>58</v>
      </c>
    </row>
    <row r="950" spans="1:16" ht="25.5">
      <c r="A950" s="26" t="s">
        <v>50</v>
      </c>
      <c s="31" t="s">
        <v>389</v>
      </c>
      <c s="31" t="s">
        <v>4142</v>
      </c>
      <c s="26" t="s">
        <v>2505</v>
      </c>
      <c s="32" t="s">
        <v>4143</v>
      </c>
      <c s="33" t="s">
        <v>82</v>
      </c>
      <c s="34">
        <v>1</v>
      </c>
      <c s="35">
        <v>0</v>
      </c>
      <c s="36">
        <f>ROUND(ROUND(H950,2)*ROUND(G950,5),2)</f>
      </c>
      <c r="O950">
        <f>(I950*21)/100</f>
      </c>
      <c t="s">
        <v>27</v>
      </c>
    </row>
    <row r="951" spans="1:5" ht="12.75">
      <c r="A951" s="37" t="s">
        <v>55</v>
      </c>
      <c r="E951" s="38" t="s">
        <v>58</v>
      </c>
    </row>
    <row r="952" spans="1:5" ht="12.75">
      <c r="A952" s="39" t="s">
        <v>57</v>
      </c>
      <c r="E952" s="40" t="s">
        <v>58</v>
      </c>
    </row>
    <row r="953" spans="1:5" ht="12.75">
      <c r="A953" t="s">
        <v>59</v>
      </c>
      <c r="E953" s="38" t="s">
        <v>58</v>
      </c>
    </row>
    <row r="954" spans="1:16" ht="25.5">
      <c r="A954" s="26" t="s">
        <v>50</v>
      </c>
      <c s="31" t="s">
        <v>392</v>
      </c>
      <c s="31" t="s">
        <v>4142</v>
      </c>
      <c s="26" t="s">
        <v>3310</v>
      </c>
      <c s="32" t="s">
        <v>4143</v>
      </c>
      <c s="33" t="s">
        <v>82</v>
      </c>
      <c s="34">
        <v>1</v>
      </c>
      <c s="35">
        <v>0</v>
      </c>
      <c s="36">
        <f>ROUND(ROUND(H954,2)*ROUND(G954,5),2)</f>
      </c>
      <c r="O954">
        <f>(I954*21)/100</f>
      </c>
      <c t="s">
        <v>27</v>
      </c>
    </row>
    <row r="955" spans="1:5" ht="12.75">
      <c r="A955" s="37" t="s">
        <v>55</v>
      </c>
      <c r="E955" s="38" t="s">
        <v>58</v>
      </c>
    </row>
    <row r="956" spans="1:5" ht="12.75">
      <c r="A956" s="39" t="s">
        <v>57</v>
      </c>
      <c r="E956" s="40" t="s">
        <v>58</v>
      </c>
    </row>
    <row r="957" spans="1:5" ht="12.75">
      <c r="A957" t="s">
        <v>59</v>
      </c>
      <c r="E957" s="38" t="s">
        <v>58</v>
      </c>
    </row>
    <row r="958" spans="1:16" ht="25.5">
      <c r="A958" s="26" t="s">
        <v>50</v>
      </c>
      <c s="31" t="s">
        <v>395</v>
      </c>
      <c s="31" t="s">
        <v>4144</v>
      </c>
      <c s="26" t="s">
        <v>52</v>
      </c>
      <c s="32" t="s">
        <v>4120</v>
      </c>
      <c s="33" t="s">
        <v>82</v>
      </c>
      <c s="34">
        <v>1</v>
      </c>
      <c s="35">
        <v>0</v>
      </c>
      <c s="36">
        <f>ROUND(ROUND(H958,2)*ROUND(G958,5),2)</f>
      </c>
      <c r="O958">
        <f>(I958*21)/100</f>
      </c>
      <c t="s">
        <v>27</v>
      </c>
    </row>
    <row r="959" spans="1:5" ht="12.75">
      <c r="A959" s="37" t="s">
        <v>55</v>
      </c>
      <c r="E959" s="38" t="s">
        <v>58</v>
      </c>
    </row>
    <row r="960" spans="1:5" ht="12.75">
      <c r="A960" s="39" t="s">
        <v>57</v>
      </c>
      <c r="E960" s="40" t="s">
        <v>58</v>
      </c>
    </row>
    <row r="961" spans="1:5" ht="12.75">
      <c r="A961" t="s">
        <v>59</v>
      </c>
      <c r="E961" s="38" t="s">
        <v>58</v>
      </c>
    </row>
    <row r="962" spans="1:16" ht="25.5">
      <c r="A962" s="26" t="s">
        <v>50</v>
      </c>
      <c s="31" t="s">
        <v>398</v>
      </c>
      <c s="31" t="s">
        <v>4144</v>
      </c>
      <c s="26" t="s">
        <v>2502</v>
      </c>
      <c s="32" t="s">
        <v>4120</v>
      </c>
      <c s="33" t="s">
        <v>82</v>
      </c>
      <c s="34">
        <v>1</v>
      </c>
      <c s="35">
        <v>0</v>
      </c>
      <c s="36">
        <f>ROUND(ROUND(H962,2)*ROUND(G962,5),2)</f>
      </c>
      <c r="O962">
        <f>(I962*21)/100</f>
      </c>
      <c t="s">
        <v>27</v>
      </c>
    </row>
    <row r="963" spans="1:5" ht="12.75">
      <c r="A963" s="37" t="s">
        <v>55</v>
      </c>
      <c r="E963" s="38" t="s">
        <v>58</v>
      </c>
    </row>
    <row r="964" spans="1:5" ht="12.75">
      <c r="A964" s="39" t="s">
        <v>57</v>
      </c>
      <c r="E964" s="40" t="s">
        <v>58</v>
      </c>
    </row>
    <row r="965" spans="1:5" ht="12.75">
      <c r="A965" t="s">
        <v>59</v>
      </c>
      <c r="E965" s="38" t="s">
        <v>58</v>
      </c>
    </row>
    <row r="966" spans="1:16" ht="25.5">
      <c r="A966" s="26" t="s">
        <v>50</v>
      </c>
      <c s="31" t="s">
        <v>401</v>
      </c>
      <c s="31" t="s">
        <v>4144</v>
      </c>
      <c s="26" t="s">
        <v>2505</v>
      </c>
      <c s="32" t="s">
        <v>4145</v>
      </c>
      <c s="33" t="s">
        <v>82</v>
      </c>
      <c s="34">
        <v>1</v>
      </c>
      <c s="35">
        <v>0</v>
      </c>
      <c s="36">
        <f>ROUND(ROUND(H966,2)*ROUND(G966,5),2)</f>
      </c>
      <c r="O966">
        <f>(I966*21)/100</f>
      </c>
      <c t="s">
        <v>27</v>
      </c>
    </row>
    <row r="967" spans="1:5" ht="12.75">
      <c r="A967" s="37" t="s">
        <v>55</v>
      </c>
      <c r="E967" s="38" t="s">
        <v>58</v>
      </c>
    </row>
    <row r="968" spans="1:5" ht="12.75">
      <c r="A968" s="39" t="s">
        <v>57</v>
      </c>
      <c r="E968" s="40" t="s">
        <v>58</v>
      </c>
    </row>
    <row r="969" spans="1:5" ht="12.75">
      <c r="A969" t="s">
        <v>59</v>
      </c>
      <c r="E969" s="38" t="s">
        <v>58</v>
      </c>
    </row>
    <row r="970" spans="1:16" ht="25.5">
      <c r="A970" s="26" t="s">
        <v>50</v>
      </c>
      <c s="31" t="s">
        <v>404</v>
      </c>
      <c s="31" t="s">
        <v>4144</v>
      </c>
      <c s="26" t="s">
        <v>3310</v>
      </c>
      <c s="32" t="s">
        <v>4145</v>
      </c>
      <c s="33" t="s">
        <v>82</v>
      </c>
      <c s="34">
        <v>1</v>
      </c>
      <c s="35">
        <v>0</v>
      </c>
      <c s="36">
        <f>ROUND(ROUND(H970,2)*ROUND(G970,5),2)</f>
      </c>
      <c r="O970">
        <f>(I970*21)/100</f>
      </c>
      <c t="s">
        <v>27</v>
      </c>
    </row>
    <row r="971" spans="1:5" ht="12.75">
      <c r="A971" s="37" t="s">
        <v>55</v>
      </c>
      <c r="E971" s="38" t="s">
        <v>58</v>
      </c>
    </row>
    <row r="972" spans="1:5" ht="12.75">
      <c r="A972" s="39" t="s">
        <v>57</v>
      </c>
      <c r="E972" s="40" t="s">
        <v>58</v>
      </c>
    </row>
    <row r="973" spans="1:5" ht="12.75">
      <c r="A973" t="s">
        <v>59</v>
      </c>
      <c r="E973" s="38" t="s">
        <v>58</v>
      </c>
    </row>
    <row r="974" spans="1:16" ht="25.5">
      <c r="A974" s="26" t="s">
        <v>50</v>
      </c>
      <c s="31" t="s">
        <v>407</v>
      </c>
      <c s="31" t="s">
        <v>4146</v>
      </c>
      <c s="26" t="s">
        <v>52</v>
      </c>
      <c s="32" t="s">
        <v>4120</v>
      </c>
      <c s="33" t="s">
        <v>82</v>
      </c>
      <c s="34">
        <v>1</v>
      </c>
      <c s="35">
        <v>0</v>
      </c>
      <c s="36">
        <f>ROUND(ROUND(H974,2)*ROUND(G974,5),2)</f>
      </c>
      <c r="O974">
        <f>(I974*21)/100</f>
      </c>
      <c t="s">
        <v>27</v>
      </c>
    </row>
    <row r="975" spans="1:5" ht="12.75">
      <c r="A975" s="37" t="s">
        <v>55</v>
      </c>
      <c r="E975" s="38" t="s">
        <v>58</v>
      </c>
    </row>
    <row r="976" spans="1:5" ht="12.75">
      <c r="A976" s="39" t="s">
        <v>57</v>
      </c>
      <c r="E976" s="40" t="s">
        <v>58</v>
      </c>
    </row>
    <row r="977" spans="1:5" ht="12.75">
      <c r="A977" t="s">
        <v>59</v>
      </c>
      <c r="E977" s="38" t="s">
        <v>58</v>
      </c>
    </row>
    <row r="978" spans="1:16" ht="25.5">
      <c r="A978" s="26" t="s">
        <v>50</v>
      </c>
      <c s="31" t="s">
        <v>410</v>
      </c>
      <c s="31" t="s">
        <v>4146</v>
      </c>
      <c s="26" t="s">
        <v>2502</v>
      </c>
      <c s="32" t="s">
        <v>4120</v>
      </c>
      <c s="33" t="s">
        <v>82</v>
      </c>
      <c s="34">
        <v>1</v>
      </c>
      <c s="35">
        <v>0</v>
      </c>
      <c s="36">
        <f>ROUND(ROUND(H978,2)*ROUND(G978,5),2)</f>
      </c>
      <c r="O978">
        <f>(I978*21)/100</f>
      </c>
      <c t="s">
        <v>27</v>
      </c>
    </row>
    <row r="979" spans="1:5" ht="12.75">
      <c r="A979" s="37" t="s">
        <v>55</v>
      </c>
      <c r="E979" s="38" t="s">
        <v>58</v>
      </c>
    </row>
    <row r="980" spans="1:5" ht="12.75">
      <c r="A980" s="39" t="s">
        <v>57</v>
      </c>
      <c r="E980" s="40" t="s">
        <v>58</v>
      </c>
    </row>
    <row r="981" spans="1:5" ht="12.75">
      <c r="A981" t="s">
        <v>59</v>
      </c>
      <c r="E981" s="38" t="s">
        <v>58</v>
      </c>
    </row>
    <row r="982" spans="1:16" ht="25.5">
      <c r="A982" s="26" t="s">
        <v>50</v>
      </c>
      <c s="31" t="s">
        <v>413</v>
      </c>
      <c s="31" t="s">
        <v>4146</v>
      </c>
      <c s="26" t="s">
        <v>2505</v>
      </c>
      <c s="32" t="s">
        <v>4127</v>
      </c>
      <c s="33" t="s">
        <v>82</v>
      </c>
      <c s="34">
        <v>1</v>
      </c>
      <c s="35">
        <v>0</v>
      </c>
      <c s="36">
        <f>ROUND(ROUND(H982,2)*ROUND(G982,5),2)</f>
      </c>
      <c r="O982">
        <f>(I982*21)/100</f>
      </c>
      <c t="s">
        <v>27</v>
      </c>
    </row>
    <row r="983" spans="1:5" ht="12.75">
      <c r="A983" s="37" t="s">
        <v>55</v>
      </c>
      <c r="E983" s="38" t="s">
        <v>58</v>
      </c>
    </row>
    <row r="984" spans="1:5" ht="12.75">
      <c r="A984" s="39" t="s">
        <v>57</v>
      </c>
      <c r="E984" s="40" t="s">
        <v>58</v>
      </c>
    </row>
    <row r="985" spans="1:5" ht="12.75">
      <c r="A985" t="s">
        <v>59</v>
      </c>
      <c r="E985" s="38" t="s">
        <v>58</v>
      </c>
    </row>
    <row r="986" spans="1:16" ht="25.5">
      <c r="A986" s="26" t="s">
        <v>50</v>
      </c>
      <c s="31" t="s">
        <v>416</v>
      </c>
      <c s="31" t="s">
        <v>4146</v>
      </c>
      <c s="26" t="s">
        <v>3310</v>
      </c>
      <c s="32" t="s">
        <v>4127</v>
      </c>
      <c s="33" t="s">
        <v>82</v>
      </c>
      <c s="34">
        <v>1</v>
      </c>
      <c s="35">
        <v>0</v>
      </c>
      <c s="36">
        <f>ROUND(ROUND(H986,2)*ROUND(G986,5),2)</f>
      </c>
      <c r="O986">
        <f>(I986*21)/100</f>
      </c>
      <c t="s">
        <v>27</v>
      </c>
    </row>
    <row r="987" spans="1:5" ht="12.75">
      <c r="A987" s="37" t="s">
        <v>55</v>
      </c>
      <c r="E987" s="38" t="s">
        <v>58</v>
      </c>
    </row>
    <row r="988" spans="1:5" ht="12.75">
      <c r="A988" s="39" t="s">
        <v>57</v>
      </c>
      <c r="E988" s="40" t="s">
        <v>58</v>
      </c>
    </row>
    <row r="989" spans="1:5" ht="12.75">
      <c r="A989" t="s">
        <v>59</v>
      </c>
      <c r="E989" s="38" t="s">
        <v>58</v>
      </c>
    </row>
    <row r="990" spans="1:16" ht="25.5">
      <c r="A990" s="26" t="s">
        <v>50</v>
      </c>
      <c s="31" t="s">
        <v>419</v>
      </c>
      <c s="31" t="s">
        <v>4147</v>
      </c>
      <c s="26" t="s">
        <v>52</v>
      </c>
      <c s="32" t="s">
        <v>4148</v>
      </c>
      <c s="33" t="s">
        <v>82</v>
      </c>
      <c s="34">
        <v>1</v>
      </c>
      <c s="35">
        <v>0</v>
      </c>
      <c s="36">
        <f>ROUND(ROUND(H990,2)*ROUND(G990,5),2)</f>
      </c>
      <c r="O990">
        <f>(I990*21)/100</f>
      </c>
      <c t="s">
        <v>27</v>
      </c>
    </row>
    <row r="991" spans="1:5" ht="12.75">
      <c r="A991" s="37" t="s">
        <v>55</v>
      </c>
      <c r="E991" s="38" t="s">
        <v>58</v>
      </c>
    </row>
    <row r="992" spans="1:5" ht="12.75">
      <c r="A992" s="39" t="s">
        <v>57</v>
      </c>
      <c r="E992" s="40" t="s">
        <v>58</v>
      </c>
    </row>
    <row r="993" spans="1:5" ht="12.75">
      <c r="A993" t="s">
        <v>59</v>
      </c>
      <c r="E993" s="38" t="s">
        <v>58</v>
      </c>
    </row>
    <row r="994" spans="1:16" ht="25.5">
      <c r="A994" s="26" t="s">
        <v>50</v>
      </c>
      <c s="31" t="s">
        <v>422</v>
      </c>
      <c s="31" t="s">
        <v>4147</v>
      </c>
      <c s="26" t="s">
        <v>2502</v>
      </c>
      <c s="32" t="s">
        <v>4148</v>
      </c>
      <c s="33" t="s">
        <v>82</v>
      </c>
      <c s="34">
        <v>1</v>
      </c>
      <c s="35">
        <v>0</v>
      </c>
      <c s="36">
        <f>ROUND(ROUND(H994,2)*ROUND(G994,5),2)</f>
      </c>
      <c r="O994">
        <f>(I994*21)/100</f>
      </c>
      <c t="s">
        <v>27</v>
      </c>
    </row>
    <row r="995" spans="1:5" ht="12.75">
      <c r="A995" s="37" t="s">
        <v>55</v>
      </c>
      <c r="E995" s="38" t="s">
        <v>58</v>
      </c>
    </row>
    <row r="996" spans="1:5" ht="12.75">
      <c r="A996" s="39" t="s">
        <v>57</v>
      </c>
      <c r="E996" s="40" t="s">
        <v>58</v>
      </c>
    </row>
    <row r="997" spans="1:5" ht="12.75">
      <c r="A997" t="s">
        <v>59</v>
      </c>
      <c r="E997" s="38" t="s">
        <v>58</v>
      </c>
    </row>
    <row r="998" spans="1:16" ht="25.5">
      <c r="A998" s="26" t="s">
        <v>50</v>
      </c>
      <c s="31" t="s">
        <v>425</v>
      </c>
      <c s="31" t="s">
        <v>4147</v>
      </c>
      <c s="26" t="s">
        <v>2505</v>
      </c>
      <c s="32" t="s">
        <v>4149</v>
      </c>
      <c s="33" t="s">
        <v>82</v>
      </c>
      <c s="34">
        <v>1</v>
      </c>
      <c s="35">
        <v>0</v>
      </c>
      <c s="36">
        <f>ROUND(ROUND(H998,2)*ROUND(G998,5),2)</f>
      </c>
      <c r="O998">
        <f>(I998*21)/100</f>
      </c>
      <c t="s">
        <v>27</v>
      </c>
    </row>
    <row r="999" spans="1:5" ht="12.75">
      <c r="A999" s="37" t="s">
        <v>55</v>
      </c>
      <c r="E999" s="38" t="s">
        <v>58</v>
      </c>
    </row>
    <row r="1000" spans="1:5" ht="12.75">
      <c r="A1000" s="39" t="s">
        <v>57</v>
      </c>
      <c r="E1000" s="40" t="s">
        <v>58</v>
      </c>
    </row>
    <row r="1001" spans="1:5" ht="12.75">
      <c r="A1001" t="s">
        <v>59</v>
      </c>
      <c r="E1001" s="38" t="s">
        <v>58</v>
      </c>
    </row>
    <row r="1002" spans="1:16" ht="25.5">
      <c r="A1002" s="26" t="s">
        <v>50</v>
      </c>
      <c s="31" t="s">
        <v>428</v>
      </c>
      <c s="31" t="s">
        <v>4147</v>
      </c>
      <c s="26" t="s">
        <v>3310</v>
      </c>
      <c s="32" t="s">
        <v>4149</v>
      </c>
      <c s="33" t="s">
        <v>82</v>
      </c>
      <c s="34">
        <v>1</v>
      </c>
      <c s="35">
        <v>0</v>
      </c>
      <c s="36">
        <f>ROUND(ROUND(H1002,2)*ROUND(G1002,5),2)</f>
      </c>
      <c r="O1002">
        <f>(I1002*21)/100</f>
      </c>
      <c t="s">
        <v>27</v>
      </c>
    </row>
    <row r="1003" spans="1:5" ht="12.75">
      <c r="A1003" s="37" t="s">
        <v>55</v>
      </c>
      <c r="E1003" s="38" t="s">
        <v>58</v>
      </c>
    </row>
    <row r="1004" spans="1:5" ht="12.75">
      <c r="A1004" s="39" t="s">
        <v>57</v>
      </c>
      <c r="E1004" s="40" t="s">
        <v>58</v>
      </c>
    </row>
    <row r="1005" spans="1:5" ht="12.75">
      <c r="A1005" t="s">
        <v>59</v>
      </c>
      <c r="E1005" s="38" t="s">
        <v>58</v>
      </c>
    </row>
    <row r="1006" spans="1:16" ht="25.5">
      <c r="A1006" s="26" t="s">
        <v>50</v>
      </c>
      <c s="31" t="s">
        <v>431</v>
      </c>
      <c s="31" t="s">
        <v>4147</v>
      </c>
      <c s="26" t="s">
        <v>3312</v>
      </c>
      <c s="32" t="s">
        <v>4150</v>
      </c>
      <c s="33" t="s">
        <v>82</v>
      </c>
      <c s="34">
        <v>1</v>
      </c>
      <c s="35">
        <v>0</v>
      </c>
      <c s="36">
        <f>ROUND(ROUND(H1006,2)*ROUND(G1006,5),2)</f>
      </c>
      <c r="O1006">
        <f>(I1006*21)/100</f>
      </c>
      <c t="s">
        <v>27</v>
      </c>
    </row>
    <row r="1007" spans="1:5" ht="12.75">
      <c r="A1007" s="37" t="s">
        <v>55</v>
      </c>
      <c r="E1007" s="38" t="s">
        <v>58</v>
      </c>
    </row>
    <row r="1008" spans="1:5" ht="12.75">
      <c r="A1008" s="39" t="s">
        <v>57</v>
      </c>
      <c r="E1008" s="40" t="s">
        <v>58</v>
      </c>
    </row>
    <row r="1009" spans="1:5" ht="12.75">
      <c r="A1009" t="s">
        <v>59</v>
      </c>
      <c r="E1009" s="38" t="s">
        <v>58</v>
      </c>
    </row>
    <row r="1010" spans="1:16" ht="25.5">
      <c r="A1010" s="26" t="s">
        <v>50</v>
      </c>
      <c s="31" t="s">
        <v>434</v>
      </c>
      <c s="31" t="s">
        <v>4147</v>
      </c>
      <c s="26" t="s">
        <v>3314</v>
      </c>
      <c s="32" t="s">
        <v>4151</v>
      </c>
      <c s="33" t="s">
        <v>82</v>
      </c>
      <c s="34">
        <v>1</v>
      </c>
      <c s="35">
        <v>0</v>
      </c>
      <c s="36">
        <f>ROUND(ROUND(H1010,2)*ROUND(G1010,5),2)</f>
      </c>
      <c r="O1010">
        <f>(I1010*21)/100</f>
      </c>
      <c t="s">
        <v>27</v>
      </c>
    </row>
    <row r="1011" spans="1:5" ht="12.75">
      <c r="A1011" s="37" t="s">
        <v>55</v>
      </c>
      <c r="E1011" s="38" t="s">
        <v>58</v>
      </c>
    </row>
    <row r="1012" spans="1:5" ht="12.75">
      <c r="A1012" s="39" t="s">
        <v>57</v>
      </c>
      <c r="E1012" s="40" t="s">
        <v>58</v>
      </c>
    </row>
    <row r="1013" spans="1:5" ht="12.75">
      <c r="A1013" t="s">
        <v>59</v>
      </c>
      <c r="E1013" s="38" t="s">
        <v>58</v>
      </c>
    </row>
    <row r="1014" spans="1:16" ht="25.5">
      <c r="A1014" s="26" t="s">
        <v>50</v>
      </c>
      <c s="31" t="s">
        <v>855</v>
      </c>
      <c s="31" t="s">
        <v>4147</v>
      </c>
      <c s="26" t="s">
        <v>3316</v>
      </c>
      <c s="32" t="s">
        <v>4152</v>
      </c>
      <c s="33" t="s">
        <v>82</v>
      </c>
      <c s="34">
        <v>1</v>
      </c>
      <c s="35">
        <v>0</v>
      </c>
      <c s="36">
        <f>ROUND(ROUND(H1014,2)*ROUND(G1014,5),2)</f>
      </c>
      <c r="O1014">
        <f>(I1014*21)/100</f>
      </c>
      <c t="s">
        <v>27</v>
      </c>
    </row>
    <row r="1015" spans="1:5" ht="12.75">
      <c r="A1015" s="37" t="s">
        <v>55</v>
      </c>
      <c r="E1015" s="38" t="s">
        <v>58</v>
      </c>
    </row>
    <row r="1016" spans="1:5" ht="12.75">
      <c r="A1016" s="39" t="s">
        <v>57</v>
      </c>
      <c r="E1016" s="40" t="s">
        <v>58</v>
      </c>
    </row>
    <row r="1017" spans="1:5" ht="12.75">
      <c r="A1017" t="s">
        <v>59</v>
      </c>
      <c r="E1017" s="38" t="s">
        <v>58</v>
      </c>
    </row>
    <row r="1018" spans="1:16" ht="25.5">
      <c r="A1018" s="26" t="s">
        <v>50</v>
      </c>
      <c s="31" t="s">
        <v>859</v>
      </c>
      <c s="31" t="s">
        <v>4153</v>
      </c>
      <c s="26" t="s">
        <v>52</v>
      </c>
      <c s="32" t="s">
        <v>4154</v>
      </c>
      <c s="33" t="s">
        <v>82</v>
      </c>
      <c s="34">
        <v>1</v>
      </c>
      <c s="35">
        <v>0</v>
      </c>
      <c s="36">
        <f>ROUND(ROUND(H1018,2)*ROUND(G1018,5),2)</f>
      </c>
      <c r="O1018">
        <f>(I1018*21)/100</f>
      </c>
      <c t="s">
        <v>27</v>
      </c>
    </row>
    <row r="1019" spans="1:5" ht="12.75">
      <c r="A1019" s="37" t="s">
        <v>55</v>
      </c>
      <c r="E1019" s="38" t="s">
        <v>58</v>
      </c>
    </row>
    <row r="1020" spans="1:5" ht="12.75">
      <c r="A1020" s="39" t="s">
        <v>57</v>
      </c>
      <c r="E1020" s="40" t="s">
        <v>58</v>
      </c>
    </row>
    <row r="1021" spans="1:5" ht="12.75">
      <c r="A1021" t="s">
        <v>59</v>
      </c>
      <c r="E1021" s="38" t="s">
        <v>58</v>
      </c>
    </row>
    <row r="1022" spans="1:16" ht="25.5">
      <c r="A1022" s="26" t="s">
        <v>50</v>
      </c>
      <c s="31" t="s">
        <v>862</v>
      </c>
      <c s="31" t="s">
        <v>4153</v>
      </c>
      <c s="26" t="s">
        <v>2502</v>
      </c>
      <c s="32" t="s">
        <v>4154</v>
      </c>
      <c s="33" t="s">
        <v>82</v>
      </c>
      <c s="34">
        <v>1</v>
      </c>
      <c s="35">
        <v>0</v>
      </c>
      <c s="36">
        <f>ROUND(ROUND(H1022,2)*ROUND(G1022,5),2)</f>
      </c>
      <c r="O1022">
        <f>(I1022*21)/100</f>
      </c>
      <c t="s">
        <v>27</v>
      </c>
    </row>
    <row r="1023" spans="1:5" ht="12.75">
      <c r="A1023" s="37" t="s">
        <v>55</v>
      </c>
      <c r="E1023" s="38" t="s">
        <v>58</v>
      </c>
    </row>
    <row r="1024" spans="1:5" ht="12.75">
      <c r="A1024" s="39" t="s">
        <v>57</v>
      </c>
      <c r="E1024" s="40" t="s">
        <v>58</v>
      </c>
    </row>
    <row r="1025" spans="1:5" ht="12.75">
      <c r="A1025" t="s">
        <v>59</v>
      </c>
      <c r="E1025" s="38" t="s">
        <v>58</v>
      </c>
    </row>
    <row r="1026" spans="1:16" ht="25.5">
      <c r="A1026" s="26" t="s">
        <v>50</v>
      </c>
      <c s="31" t="s">
        <v>865</v>
      </c>
      <c s="31" t="s">
        <v>4153</v>
      </c>
      <c s="26" t="s">
        <v>2505</v>
      </c>
      <c s="32" t="s">
        <v>4155</v>
      </c>
      <c s="33" t="s">
        <v>82</v>
      </c>
      <c s="34">
        <v>1</v>
      </c>
      <c s="35">
        <v>0</v>
      </c>
      <c s="36">
        <f>ROUND(ROUND(H1026,2)*ROUND(G1026,5),2)</f>
      </c>
      <c r="O1026">
        <f>(I1026*21)/100</f>
      </c>
      <c t="s">
        <v>27</v>
      </c>
    </row>
    <row r="1027" spans="1:5" ht="12.75">
      <c r="A1027" s="37" t="s">
        <v>55</v>
      </c>
      <c r="E1027" s="38" t="s">
        <v>58</v>
      </c>
    </row>
    <row r="1028" spans="1:5" ht="12.75">
      <c r="A1028" s="39" t="s">
        <v>57</v>
      </c>
      <c r="E1028" s="40" t="s">
        <v>58</v>
      </c>
    </row>
    <row r="1029" spans="1:5" ht="12.75">
      <c r="A1029" t="s">
        <v>59</v>
      </c>
      <c r="E1029" s="38" t="s">
        <v>58</v>
      </c>
    </row>
    <row r="1030" spans="1:16" ht="25.5">
      <c r="A1030" s="26" t="s">
        <v>50</v>
      </c>
      <c s="31" t="s">
        <v>870</v>
      </c>
      <c s="31" t="s">
        <v>4153</v>
      </c>
      <c s="26" t="s">
        <v>3310</v>
      </c>
      <c s="32" t="s">
        <v>4155</v>
      </c>
      <c s="33" t="s">
        <v>82</v>
      </c>
      <c s="34">
        <v>1</v>
      </c>
      <c s="35">
        <v>0</v>
      </c>
      <c s="36">
        <f>ROUND(ROUND(H1030,2)*ROUND(G1030,5),2)</f>
      </c>
      <c r="O1030">
        <f>(I1030*21)/100</f>
      </c>
      <c t="s">
        <v>27</v>
      </c>
    </row>
    <row r="1031" spans="1:5" ht="12.75">
      <c r="A1031" s="37" t="s">
        <v>55</v>
      </c>
      <c r="E1031" s="38" t="s">
        <v>58</v>
      </c>
    </row>
    <row r="1032" spans="1:5" ht="12.75">
      <c r="A1032" s="39" t="s">
        <v>57</v>
      </c>
      <c r="E1032" s="40" t="s">
        <v>58</v>
      </c>
    </row>
    <row r="1033" spans="1:5" ht="12.75">
      <c r="A1033" t="s">
        <v>59</v>
      </c>
      <c r="E1033" s="38" t="s">
        <v>58</v>
      </c>
    </row>
    <row r="1034" spans="1:16" ht="25.5">
      <c r="A1034" s="26" t="s">
        <v>50</v>
      </c>
      <c s="31" t="s">
        <v>873</v>
      </c>
      <c s="31" t="s">
        <v>4156</v>
      </c>
      <c s="26" t="s">
        <v>52</v>
      </c>
      <c s="32" t="s">
        <v>4157</v>
      </c>
      <c s="33" t="s">
        <v>82</v>
      </c>
      <c s="34">
        <v>1</v>
      </c>
      <c s="35">
        <v>0</v>
      </c>
      <c s="36">
        <f>ROUND(ROUND(H1034,2)*ROUND(G1034,5),2)</f>
      </c>
      <c r="O1034">
        <f>(I1034*21)/100</f>
      </c>
      <c t="s">
        <v>27</v>
      </c>
    </row>
    <row r="1035" spans="1:5" ht="12.75">
      <c r="A1035" s="37" t="s">
        <v>55</v>
      </c>
      <c r="E1035" s="38" t="s">
        <v>58</v>
      </c>
    </row>
    <row r="1036" spans="1:5" ht="12.75">
      <c r="A1036" s="39" t="s">
        <v>57</v>
      </c>
      <c r="E1036" s="40" t="s">
        <v>58</v>
      </c>
    </row>
    <row r="1037" spans="1:5" ht="12.75">
      <c r="A1037" t="s">
        <v>59</v>
      </c>
      <c r="E1037" s="38" t="s">
        <v>58</v>
      </c>
    </row>
    <row r="1038" spans="1:16" ht="25.5">
      <c r="A1038" s="26" t="s">
        <v>50</v>
      </c>
      <c s="31" t="s">
        <v>876</v>
      </c>
      <c s="31" t="s">
        <v>4156</v>
      </c>
      <c s="26" t="s">
        <v>2502</v>
      </c>
      <c s="32" t="s">
        <v>4157</v>
      </c>
      <c s="33" t="s">
        <v>82</v>
      </c>
      <c s="34">
        <v>1</v>
      </c>
      <c s="35">
        <v>0</v>
      </c>
      <c s="36">
        <f>ROUND(ROUND(H1038,2)*ROUND(G1038,5),2)</f>
      </c>
      <c r="O1038">
        <f>(I1038*21)/100</f>
      </c>
      <c t="s">
        <v>27</v>
      </c>
    </row>
    <row r="1039" spans="1:5" ht="12.75">
      <c r="A1039" s="37" t="s">
        <v>55</v>
      </c>
      <c r="E1039" s="38" t="s">
        <v>58</v>
      </c>
    </row>
    <row r="1040" spans="1:5" ht="12.75">
      <c r="A1040" s="39" t="s">
        <v>57</v>
      </c>
      <c r="E1040" s="40" t="s">
        <v>58</v>
      </c>
    </row>
    <row r="1041" spans="1:5" ht="12.75">
      <c r="A1041" t="s">
        <v>59</v>
      </c>
      <c r="E1041" s="38" t="s">
        <v>58</v>
      </c>
    </row>
    <row r="1042" spans="1:16" ht="25.5">
      <c r="A1042" s="26" t="s">
        <v>50</v>
      </c>
      <c s="31" t="s">
        <v>881</v>
      </c>
      <c s="31" t="s">
        <v>4156</v>
      </c>
      <c s="26" t="s">
        <v>2505</v>
      </c>
      <c s="32" t="s">
        <v>4158</v>
      </c>
      <c s="33" t="s">
        <v>82</v>
      </c>
      <c s="34">
        <v>1</v>
      </c>
      <c s="35">
        <v>0</v>
      </c>
      <c s="36">
        <f>ROUND(ROUND(H1042,2)*ROUND(G1042,5),2)</f>
      </c>
      <c r="O1042">
        <f>(I1042*21)/100</f>
      </c>
      <c t="s">
        <v>27</v>
      </c>
    </row>
    <row r="1043" spans="1:5" ht="12.75">
      <c r="A1043" s="37" t="s">
        <v>55</v>
      </c>
      <c r="E1043" s="38" t="s">
        <v>58</v>
      </c>
    </row>
    <row r="1044" spans="1:5" ht="12.75">
      <c r="A1044" s="39" t="s">
        <v>57</v>
      </c>
      <c r="E1044" s="40" t="s">
        <v>58</v>
      </c>
    </row>
    <row r="1045" spans="1:5" ht="12.75">
      <c r="A1045" t="s">
        <v>59</v>
      </c>
      <c r="E1045" s="38" t="s">
        <v>58</v>
      </c>
    </row>
    <row r="1046" spans="1:16" ht="25.5">
      <c r="A1046" s="26" t="s">
        <v>50</v>
      </c>
      <c s="31" t="s">
        <v>884</v>
      </c>
      <c s="31" t="s">
        <v>4156</v>
      </c>
      <c s="26" t="s">
        <v>3310</v>
      </c>
      <c s="32" t="s">
        <v>4158</v>
      </c>
      <c s="33" t="s">
        <v>82</v>
      </c>
      <c s="34">
        <v>1</v>
      </c>
      <c s="35">
        <v>0</v>
      </c>
      <c s="36">
        <f>ROUND(ROUND(H1046,2)*ROUND(G1046,5),2)</f>
      </c>
      <c r="O1046">
        <f>(I1046*21)/100</f>
      </c>
      <c t="s">
        <v>27</v>
      </c>
    </row>
    <row r="1047" spans="1:5" ht="12.75">
      <c r="A1047" s="37" t="s">
        <v>55</v>
      </c>
      <c r="E1047" s="38" t="s">
        <v>58</v>
      </c>
    </row>
    <row r="1048" spans="1:5" ht="12.75">
      <c r="A1048" s="39" t="s">
        <v>57</v>
      </c>
      <c r="E1048" s="40" t="s">
        <v>58</v>
      </c>
    </row>
    <row r="1049" spans="1:5" ht="12.75">
      <c r="A1049" t="s">
        <v>59</v>
      </c>
      <c r="E1049" s="38" t="s">
        <v>58</v>
      </c>
    </row>
    <row r="1050" spans="1:16" ht="12.75">
      <c r="A1050" s="26" t="s">
        <v>50</v>
      </c>
      <c s="31" t="s">
        <v>887</v>
      </c>
      <c s="31" t="s">
        <v>4159</v>
      </c>
      <c s="26" t="s">
        <v>52</v>
      </c>
      <c s="32" t="s">
        <v>4160</v>
      </c>
      <c s="33" t="s">
        <v>82</v>
      </c>
      <c s="34">
        <v>1</v>
      </c>
      <c s="35">
        <v>0</v>
      </c>
      <c s="36">
        <f>ROUND(ROUND(H1050,2)*ROUND(G1050,5),2)</f>
      </c>
      <c r="O1050">
        <f>(I1050*21)/100</f>
      </c>
      <c t="s">
        <v>27</v>
      </c>
    </row>
    <row r="1051" spans="1:5" ht="12.75">
      <c r="A1051" s="37" t="s">
        <v>55</v>
      </c>
      <c r="E1051" s="38" t="s">
        <v>58</v>
      </c>
    </row>
    <row r="1052" spans="1:5" ht="12.75">
      <c r="A1052" s="39" t="s">
        <v>57</v>
      </c>
      <c r="E1052" s="40" t="s">
        <v>58</v>
      </c>
    </row>
    <row r="1053" spans="1:5" ht="12.75">
      <c r="A1053" t="s">
        <v>59</v>
      </c>
      <c r="E1053" s="38" t="s">
        <v>58</v>
      </c>
    </row>
    <row r="1054" spans="1:16" ht="12.75">
      <c r="A1054" s="26" t="s">
        <v>50</v>
      </c>
      <c s="31" t="s">
        <v>890</v>
      </c>
      <c s="31" t="s">
        <v>4159</v>
      </c>
      <c s="26" t="s">
        <v>2502</v>
      </c>
      <c s="32" t="s">
        <v>4160</v>
      </c>
      <c s="33" t="s">
        <v>82</v>
      </c>
      <c s="34">
        <v>1</v>
      </c>
      <c s="35">
        <v>0</v>
      </c>
      <c s="36">
        <f>ROUND(ROUND(H1054,2)*ROUND(G1054,5),2)</f>
      </c>
      <c r="O1054">
        <f>(I1054*21)/100</f>
      </c>
      <c t="s">
        <v>27</v>
      </c>
    </row>
    <row r="1055" spans="1:5" ht="12.75">
      <c r="A1055" s="37" t="s">
        <v>55</v>
      </c>
      <c r="E1055" s="38" t="s">
        <v>58</v>
      </c>
    </row>
    <row r="1056" spans="1:5" ht="12.75">
      <c r="A1056" s="39" t="s">
        <v>57</v>
      </c>
      <c r="E1056" s="40" t="s">
        <v>58</v>
      </c>
    </row>
    <row r="1057" spans="1:5" ht="12.75">
      <c r="A1057" t="s">
        <v>59</v>
      </c>
      <c r="E1057" s="38" t="s">
        <v>58</v>
      </c>
    </row>
    <row r="1058" spans="1:16" ht="12.75">
      <c r="A1058" s="26" t="s">
        <v>50</v>
      </c>
      <c s="31" t="s">
        <v>893</v>
      </c>
      <c s="31" t="s">
        <v>4159</v>
      </c>
      <c s="26" t="s">
        <v>2505</v>
      </c>
      <c s="32" t="s">
        <v>4161</v>
      </c>
      <c s="33" t="s">
        <v>82</v>
      </c>
      <c s="34">
        <v>1</v>
      </c>
      <c s="35">
        <v>0</v>
      </c>
      <c s="36">
        <f>ROUND(ROUND(H1058,2)*ROUND(G1058,5),2)</f>
      </c>
      <c r="O1058">
        <f>(I1058*21)/100</f>
      </c>
      <c t="s">
        <v>27</v>
      </c>
    </row>
    <row r="1059" spans="1:5" ht="12.75">
      <c r="A1059" s="37" t="s">
        <v>55</v>
      </c>
      <c r="E1059" s="38" t="s">
        <v>58</v>
      </c>
    </row>
    <row r="1060" spans="1:5" ht="12.75">
      <c r="A1060" s="39" t="s">
        <v>57</v>
      </c>
      <c r="E1060" s="40" t="s">
        <v>58</v>
      </c>
    </row>
    <row r="1061" spans="1:5" ht="12.75">
      <c r="A1061" t="s">
        <v>59</v>
      </c>
      <c r="E1061" s="38" t="s">
        <v>58</v>
      </c>
    </row>
    <row r="1062" spans="1:16" ht="12.75">
      <c r="A1062" s="26" t="s">
        <v>50</v>
      </c>
      <c s="31" t="s">
        <v>896</v>
      </c>
      <c s="31" t="s">
        <v>4159</v>
      </c>
      <c s="26" t="s">
        <v>3310</v>
      </c>
      <c s="32" t="s">
        <v>4161</v>
      </c>
      <c s="33" t="s">
        <v>82</v>
      </c>
      <c s="34">
        <v>1</v>
      </c>
      <c s="35">
        <v>0</v>
      </c>
      <c s="36">
        <f>ROUND(ROUND(H1062,2)*ROUND(G1062,5),2)</f>
      </c>
      <c r="O1062">
        <f>(I1062*21)/100</f>
      </c>
      <c t="s">
        <v>27</v>
      </c>
    </row>
    <row r="1063" spans="1:5" ht="12.75">
      <c r="A1063" s="37" t="s">
        <v>55</v>
      </c>
      <c r="E1063" s="38" t="s">
        <v>58</v>
      </c>
    </row>
    <row r="1064" spans="1:5" ht="12.75">
      <c r="A1064" s="39" t="s">
        <v>57</v>
      </c>
      <c r="E1064" s="40" t="s">
        <v>58</v>
      </c>
    </row>
    <row r="1065" spans="1:5" ht="12.75">
      <c r="A1065" t="s">
        <v>59</v>
      </c>
      <c r="E1065" s="38" t="s">
        <v>58</v>
      </c>
    </row>
    <row r="1066" spans="1:16" ht="25.5">
      <c r="A1066" s="26" t="s">
        <v>50</v>
      </c>
      <c s="31" t="s">
        <v>899</v>
      </c>
      <c s="31" t="s">
        <v>4162</v>
      </c>
      <c s="26" t="s">
        <v>52</v>
      </c>
      <c s="32" t="s">
        <v>4163</v>
      </c>
      <c s="33" t="s">
        <v>82</v>
      </c>
      <c s="34">
        <v>1</v>
      </c>
      <c s="35">
        <v>0</v>
      </c>
      <c s="36">
        <f>ROUND(ROUND(H1066,2)*ROUND(G1066,5),2)</f>
      </c>
      <c r="O1066">
        <f>(I1066*21)/100</f>
      </c>
      <c t="s">
        <v>27</v>
      </c>
    </row>
    <row r="1067" spans="1:5" ht="12.75">
      <c r="A1067" s="37" t="s">
        <v>55</v>
      </c>
      <c r="E1067" s="38" t="s">
        <v>58</v>
      </c>
    </row>
    <row r="1068" spans="1:5" ht="12.75">
      <c r="A1068" s="39" t="s">
        <v>57</v>
      </c>
      <c r="E1068" s="40" t="s">
        <v>58</v>
      </c>
    </row>
    <row r="1069" spans="1:5" ht="12.75">
      <c r="A1069" t="s">
        <v>59</v>
      </c>
      <c r="E1069" s="38" t="s">
        <v>58</v>
      </c>
    </row>
    <row r="1070" spans="1:16" ht="25.5">
      <c r="A1070" s="26" t="s">
        <v>50</v>
      </c>
      <c s="31" t="s">
        <v>904</v>
      </c>
      <c s="31" t="s">
        <v>4162</v>
      </c>
      <c s="26" t="s">
        <v>2502</v>
      </c>
      <c s="32" t="s">
        <v>4163</v>
      </c>
      <c s="33" t="s">
        <v>82</v>
      </c>
      <c s="34">
        <v>1</v>
      </c>
      <c s="35">
        <v>0</v>
      </c>
      <c s="36">
        <f>ROUND(ROUND(H1070,2)*ROUND(G1070,5),2)</f>
      </c>
      <c r="O1070">
        <f>(I1070*21)/100</f>
      </c>
      <c t="s">
        <v>27</v>
      </c>
    </row>
    <row r="1071" spans="1:5" ht="12.75">
      <c r="A1071" s="37" t="s">
        <v>55</v>
      </c>
      <c r="E1071" s="38" t="s">
        <v>58</v>
      </c>
    </row>
    <row r="1072" spans="1:5" ht="12.75">
      <c r="A1072" s="39" t="s">
        <v>57</v>
      </c>
      <c r="E1072" s="40" t="s">
        <v>58</v>
      </c>
    </row>
    <row r="1073" spans="1:5" ht="12.75">
      <c r="A1073" t="s">
        <v>59</v>
      </c>
      <c r="E1073" s="38" t="s">
        <v>58</v>
      </c>
    </row>
    <row r="1074" spans="1:16" ht="25.5">
      <c r="A1074" s="26" t="s">
        <v>50</v>
      </c>
      <c s="31" t="s">
        <v>907</v>
      </c>
      <c s="31" t="s">
        <v>4162</v>
      </c>
      <c s="26" t="s">
        <v>2505</v>
      </c>
      <c s="32" t="s">
        <v>4164</v>
      </c>
      <c s="33" t="s">
        <v>82</v>
      </c>
      <c s="34">
        <v>1</v>
      </c>
      <c s="35">
        <v>0</v>
      </c>
      <c s="36">
        <f>ROUND(ROUND(H1074,2)*ROUND(G1074,5),2)</f>
      </c>
      <c r="O1074">
        <f>(I1074*21)/100</f>
      </c>
      <c t="s">
        <v>27</v>
      </c>
    </row>
    <row r="1075" spans="1:5" ht="12.75">
      <c r="A1075" s="37" t="s">
        <v>55</v>
      </c>
      <c r="E1075" s="38" t="s">
        <v>58</v>
      </c>
    </row>
    <row r="1076" spans="1:5" ht="12.75">
      <c r="A1076" s="39" t="s">
        <v>57</v>
      </c>
      <c r="E1076" s="40" t="s">
        <v>58</v>
      </c>
    </row>
    <row r="1077" spans="1:5" ht="12.75">
      <c r="A1077" t="s">
        <v>59</v>
      </c>
      <c r="E1077" s="38" t="s">
        <v>58</v>
      </c>
    </row>
    <row r="1078" spans="1:16" ht="25.5">
      <c r="A1078" s="26" t="s">
        <v>50</v>
      </c>
      <c s="31" t="s">
        <v>910</v>
      </c>
      <c s="31" t="s">
        <v>4162</v>
      </c>
      <c s="26" t="s">
        <v>3310</v>
      </c>
      <c s="32" t="s">
        <v>4165</v>
      </c>
      <c s="33" t="s">
        <v>82</v>
      </c>
      <c s="34">
        <v>1</v>
      </c>
      <c s="35">
        <v>0</v>
      </c>
      <c s="36">
        <f>ROUND(ROUND(H1078,2)*ROUND(G1078,5),2)</f>
      </c>
      <c r="O1078">
        <f>(I1078*21)/100</f>
      </c>
      <c t="s">
        <v>27</v>
      </c>
    </row>
    <row r="1079" spans="1:5" ht="12.75">
      <c r="A1079" s="37" t="s">
        <v>55</v>
      </c>
      <c r="E1079" s="38" t="s">
        <v>58</v>
      </c>
    </row>
    <row r="1080" spans="1:5" ht="12.75">
      <c r="A1080" s="39" t="s">
        <v>57</v>
      </c>
      <c r="E1080" s="40" t="s">
        <v>58</v>
      </c>
    </row>
    <row r="1081" spans="1:5" ht="12.75">
      <c r="A1081" t="s">
        <v>59</v>
      </c>
      <c r="E1081" s="38" t="s">
        <v>58</v>
      </c>
    </row>
    <row r="1082" spans="1:16" ht="25.5">
      <c r="A1082" s="26" t="s">
        <v>50</v>
      </c>
      <c s="31" t="s">
        <v>913</v>
      </c>
      <c s="31" t="s">
        <v>4166</v>
      </c>
      <c s="26" t="s">
        <v>52</v>
      </c>
      <c s="32" t="s">
        <v>4163</v>
      </c>
      <c s="33" t="s">
        <v>82</v>
      </c>
      <c s="34">
        <v>1</v>
      </c>
      <c s="35">
        <v>0</v>
      </c>
      <c s="36">
        <f>ROUND(ROUND(H1082,2)*ROUND(G1082,5),2)</f>
      </c>
      <c r="O1082">
        <f>(I1082*21)/100</f>
      </c>
      <c t="s">
        <v>27</v>
      </c>
    </row>
    <row r="1083" spans="1:5" ht="12.75">
      <c r="A1083" s="37" t="s">
        <v>55</v>
      </c>
      <c r="E1083" s="38" t="s">
        <v>58</v>
      </c>
    </row>
    <row r="1084" spans="1:5" ht="12.75">
      <c r="A1084" s="39" t="s">
        <v>57</v>
      </c>
      <c r="E1084" s="40" t="s">
        <v>58</v>
      </c>
    </row>
    <row r="1085" spans="1:5" ht="12.75">
      <c r="A1085" t="s">
        <v>59</v>
      </c>
      <c r="E1085" s="38" t="s">
        <v>58</v>
      </c>
    </row>
    <row r="1086" spans="1:16" ht="25.5">
      <c r="A1086" s="26" t="s">
        <v>50</v>
      </c>
      <c s="31" t="s">
        <v>916</v>
      </c>
      <c s="31" t="s">
        <v>4166</v>
      </c>
      <c s="26" t="s">
        <v>2502</v>
      </c>
      <c s="32" t="s">
        <v>4163</v>
      </c>
      <c s="33" t="s">
        <v>82</v>
      </c>
      <c s="34">
        <v>1</v>
      </c>
      <c s="35">
        <v>0</v>
      </c>
      <c s="36">
        <f>ROUND(ROUND(H1086,2)*ROUND(G1086,5),2)</f>
      </c>
      <c r="O1086">
        <f>(I1086*21)/100</f>
      </c>
      <c t="s">
        <v>27</v>
      </c>
    </row>
    <row r="1087" spans="1:5" ht="12.75">
      <c r="A1087" s="37" t="s">
        <v>55</v>
      </c>
      <c r="E1087" s="38" t="s">
        <v>58</v>
      </c>
    </row>
    <row r="1088" spans="1:5" ht="12.75">
      <c r="A1088" s="39" t="s">
        <v>57</v>
      </c>
      <c r="E1088" s="40" t="s">
        <v>58</v>
      </c>
    </row>
    <row r="1089" spans="1:5" ht="12.75">
      <c r="A1089" t="s">
        <v>59</v>
      </c>
      <c r="E1089" s="38" t="s">
        <v>58</v>
      </c>
    </row>
    <row r="1090" spans="1:16" ht="25.5">
      <c r="A1090" s="26" t="s">
        <v>50</v>
      </c>
      <c s="31" t="s">
        <v>919</v>
      </c>
      <c s="31" t="s">
        <v>4166</v>
      </c>
      <c s="26" t="s">
        <v>2505</v>
      </c>
      <c s="32" t="s">
        <v>4164</v>
      </c>
      <c s="33" t="s">
        <v>82</v>
      </c>
      <c s="34">
        <v>1</v>
      </c>
      <c s="35">
        <v>0</v>
      </c>
      <c s="36">
        <f>ROUND(ROUND(H1090,2)*ROUND(G1090,5),2)</f>
      </c>
      <c r="O1090">
        <f>(I1090*21)/100</f>
      </c>
      <c t="s">
        <v>27</v>
      </c>
    </row>
    <row r="1091" spans="1:5" ht="12.75">
      <c r="A1091" s="37" t="s">
        <v>55</v>
      </c>
      <c r="E1091" s="38" t="s">
        <v>58</v>
      </c>
    </row>
    <row r="1092" spans="1:5" ht="12.75">
      <c r="A1092" s="39" t="s">
        <v>57</v>
      </c>
      <c r="E1092" s="40" t="s">
        <v>58</v>
      </c>
    </row>
    <row r="1093" spans="1:5" ht="12.75">
      <c r="A1093" t="s">
        <v>59</v>
      </c>
      <c r="E1093" s="38" t="s">
        <v>58</v>
      </c>
    </row>
    <row r="1094" spans="1:16" ht="25.5">
      <c r="A1094" s="26" t="s">
        <v>50</v>
      </c>
      <c s="31" t="s">
        <v>922</v>
      </c>
      <c s="31" t="s">
        <v>4166</v>
      </c>
      <c s="26" t="s">
        <v>3310</v>
      </c>
      <c s="32" t="s">
        <v>4165</v>
      </c>
      <c s="33" t="s">
        <v>82</v>
      </c>
      <c s="34">
        <v>1</v>
      </c>
      <c s="35">
        <v>0</v>
      </c>
      <c s="36">
        <f>ROUND(ROUND(H1094,2)*ROUND(G1094,5),2)</f>
      </c>
      <c r="O1094">
        <f>(I1094*21)/100</f>
      </c>
      <c t="s">
        <v>27</v>
      </c>
    </row>
    <row r="1095" spans="1:5" ht="12.75">
      <c r="A1095" s="37" t="s">
        <v>55</v>
      </c>
      <c r="E1095" s="38" t="s">
        <v>58</v>
      </c>
    </row>
    <row r="1096" spans="1:5" ht="12.75">
      <c r="A1096" s="39" t="s">
        <v>57</v>
      </c>
      <c r="E1096" s="40" t="s">
        <v>58</v>
      </c>
    </row>
    <row r="1097" spans="1:5" ht="12.75">
      <c r="A1097" t="s">
        <v>59</v>
      </c>
      <c r="E1097" s="38" t="s">
        <v>58</v>
      </c>
    </row>
    <row r="1098" spans="1:16" ht="25.5">
      <c r="A1098" s="26" t="s">
        <v>50</v>
      </c>
      <c s="31" t="s">
        <v>925</v>
      </c>
      <c s="31" t="s">
        <v>4167</v>
      </c>
      <c s="26" t="s">
        <v>52</v>
      </c>
      <c s="32" t="s">
        <v>4163</v>
      </c>
      <c s="33" t="s">
        <v>82</v>
      </c>
      <c s="34">
        <v>1</v>
      </c>
      <c s="35">
        <v>0</v>
      </c>
      <c s="36">
        <f>ROUND(ROUND(H1098,2)*ROUND(G1098,5),2)</f>
      </c>
      <c r="O1098">
        <f>(I1098*21)/100</f>
      </c>
      <c t="s">
        <v>27</v>
      </c>
    </row>
    <row r="1099" spans="1:5" ht="12.75">
      <c r="A1099" s="37" t="s">
        <v>55</v>
      </c>
      <c r="E1099" s="38" t="s">
        <v>58</v>
      </c>
    </row>
    <row r="1100" spans="1:5" ht="12.75">
      <c r="A1100" s="39" t="s">
        <v>57</v>
      </c>
      <c r="E1100" s="40" t="s">
        <v>58</v>
      </c>
    </row>
    <row r="1101" spans="1:5" ht="12.75">
      <c r="A1101" t="s">
        <v>59</v>
      </c>
      <c r="E1101" s="38" t="s">
        <v>58</v>
      </c>
    </row>
    <row r="1102" spans="1:16" ht="25.5">
      <c r="A1102" s="26" t="s">
        <v>50</v>
      </c>
      <c s="31" t="s">
        <v>928</v>
      </c>
      <c s="31" t="s">
        <v>4167</v>
      </c>
      <c s="26" t="s">
        <v>2502</v>
      </c>
      <c s="32" t="s">
        <v>4163</v>
      </c>
      <c s="33" t="s">
        <v>82</v>
      </c>
      <c s="34">
        <v>1</v>
      </c>
      <c s="35">
        <v>0</v>
      </c>
      <c s="36">
        <f>ROUND(ROUND(H1102,2)*ROUND(G1102,5),2)</f>
      </c>
      <c r="O1102">
        <f>(I1102*21)/100</f>
      </c>
      <c t="s">
        <v>27</v>
      </c>
    </row>
    <row r="1103" spans="1:5" ht="12.75">
      <c r="A1103" s="37" t="s">
        <v>55</v>
      </c>
      <c r="E1103" s="38" t="s">
        <v>58</v>
      </c>
    </row>
    <row r="1104" spans="1:5" ht="12.75">
      <c r="A1104" s="39" t="s">
        <v>57</v>
      </c>
      <c r="E1104" s="40" t="s">
        <v>58</v>
      </c>
    </row>
    <row r="1105" spans="1:5" ht="12.75">
      <c r="A1105" t="s">
        <v>59</v>
      </c>
      <c r="E1105" s="38" t="s">
        <v>58</v>
      </c>
    </row>
    <row r="1106" spans="1:16" ht="25.5">
      <c r="A1106" s="26" t="s">
        <v>50</v>
      </c>
      <c s="31" t="s">
        <v>66</v>
      </c>
      <c s="31" t="s">
        <v>4167</v>
      </c>
      <c s="26" t="s">
        <v>2505</v>
      </c>
      <c s="32" t="s">
        <v>4164</v>
      </c>
      <c s="33" t="s">
        <v>82</v>
      </c>
      <c s="34">
        <v>1</v>
      </c>
      <c s="35">
        <v>0</v>
      </c>
      <c s="36">
        <f>ROUND(ROUND(H1106,2)*ROUND(G1106,5),2)</f>
      </c>
      <c r="O1106">
        <f>(I1106*21)/100</f>
      </c>
      <c t="s">
        <v>27</v>
      </c>
    </row>
    <row r="1107" spans="1:5" ht="12.75">
      <c r="A1107" s="37" t="s">
        <v>55</v>
      </c>
      <c r="E1107" s="38" t="s">
        <v>58</v>
      </c>
    </row>
    <row r="1108" spans="1:5" ht="12.75">
      <c r="A1108" s="39" t="s">
        <v>57</v>
      </c>
      <c r="E1108" s="40" t="s">
        <v>58</v>
      </c>
    </row>
    <row r="1109" spans="1:5" ht="12.75">
      <c r="A1109" t="s">
        <v>59</v>
      </c>
      <c r="E1109" s="38" t="s">
        <v>58</v>
      </c>
    </row>
    <row r="1110" spans="1:16" ht="25.5">
      <c r="A1110" s="26" t="s">
        <v>50</v>
      </c>
      <c s="31" t="s">
        <v>933</v>
      </c>
      <c s="31" t="s">
        <v>4167</v>
      </c>
      <c s="26" t="s">
        <v>3310</v>
      </c>
      <c s="32" t="s">
        <v>4165</v>
      </c>
      <c s="33" t="s">
        <v>82</v>
      </c>
      <c s="34">
        <v>1</v>
      </c>
      <c s="35">
        <v>0</v>
      </c>
      <c s="36">
        <f>ROUND(ROUND(H1110,2)*ROUND(G1110,5),2)</f>
      </c>
      <c r="O1110">
        <f>(I1110*21)/100</f>
      </c>
      <c t="s">
        <v>27</v>
      </c>
    </row>
    <row r="1111" spans="1:5" ht="12.75">
      <c r="A1111" s="37" t="s">
        <v>55</v>
      </c>
      <c r="E1111" s="38" t="s">
        <v>58</v>
      </c>
    </row>
    <row r="1112" spans="1:5" ht="12.75">
      <c r="A1112" s="39" t="s">
        <v>57</v>
      </c>
      <c r="E1112" s="40" t="s">
        <v>58</v>
      </c>
    </row>
    <row r="1113" spans="1:5" ht="12.75">
      <c r="A1113" t="s">
        <v>59</v>
      </c>
      <c r="E1113" s="38" t="s">
        <v>58</v>
      </c>
    </row>
    <row r="1114" spans="1:16" ht="25.5">
      <c r="A1114" s="26" t="s">
        <v>50</v>
      </c>
      <c s="31" t="s">
        <v>936</v>
      </c>
      <c s="31" t="s">
        <v>4168</v>
      </c>
      <c s="26" t="s">
        <v>52</v>
      </c>
      <c s="32" t="s">
        <v>4169</v>
      </c>
      <c s="33" t="s">
        <v>82</v>
      </c>
      <c s="34">
        <v>1</v>
      </c>
      <c s="35">
        <v>0</v>
      </c>
      <c s="36">
        <f>ROUND(ROUND(H1114,2)*ROUND(G1114,5),2)</f>
      </c>
      <c r="O1114">
        <f>(I1114*21)/100</f>
      </c>
      <c t="s">
        <v>27</v>
      </c>
    </row>
    <row r="1115" spans="1:5" ht="12.75">
      <c r="A1115" s="37" t="s">
        <v>55</v>
      </c>
      <c r="E1115" s="38" t="s">
        <v>58</v>
      </c>
    </row>
    <row r="1116" spans="1:5" ht="12.75">
      <c r="A1116" s="39" t="s">
        <v>57</v>
      </c>
      <c r="E1116" s="40" t="s">
        <v>58</v>
      </c>
    </row>
    <row r="1117" spans="1:5" ht="12.75">
      <c r="A1117" t="s">
        <v>59</v>
      </c>
      <c r="E1117" s="38" t="s">
        <v>58</v>
      </c>
    </row>
    <row r="1118" spans="1:16" ht="25.5">
      <c r="A1118" s="26" t="s">
        <v>50</v>
      </c>
      <c s="31" t="s">
        <v>939</v>
      </c>
      <c s="31" t="s">
        <v>4168</v>
      </c>
      <c s="26" t="s">
        <v>2502</v>
      </c>
      <c s="32" t="s">
        <v>4169</v>
      </c>
      <c s="33" t="s">
        <v>82</v>
      </c>
      <c s="34">
        <v>1</v>
      </c>
      <c s="35">
        <v>0</v>
      </c>
      <c s="36">
        <f>ROUND(ROUND(H1118,2)*ROUND(G1118,5),2)</f>
      </c>
      <c r="O1118">
        <f>(I1118*21)/100</f>
      </c>
      <c t="s">
        <v>27</v>
      </c>
    </row>
    <row r="1119" spans="1:5" ht="12.75">
      <c r="A1119" s="37" t="s">
        <v>55</v>
      </c>
      <c r="E1119" s="38" t="s">
        <v>58</v>
      </c>
    </row>
    <row r="1120" spans="1:5" ht="12.75">
      <c r="A1120" s="39" t="s">
        <v>57</v>
      </c>
      <c r="E1120" s="40" t="s">
        <v>58</v>
      </c>
    </row>
    <row r="1121" spans="1:5" ht="12.75">
      <c r="A1121" t="s">
        <v>59</v>
      </c>
      <c r="E1121" s="38" t="s">
        <v>58</v>
      </c>
    </row>
    <row r="1122" spans="1:16" ht="25.5">
      <c r="A1122" s="26" t="s">
        <v>50</v>
      </c>
      <c s="31" t="s">
        <v>942</v>
      </c>
      <c s="31" t="s">
        <v>4168</v>
      </c>
      <c s="26" t="s">
        <v>2505</v>
      </c>
      <c s="32" t="s">
        <v>4169</v>
      </c>
      <c s="33" t="s">
        <v>82</v>
      </c>
      <c s="34">
        <v>1</v>
      </c>
      <c s="35">
        <v>0</v>
      </c>
      <c s="36">
        <f>ROUND(ROUND(H1122,2)*ROUND(G1122,5),2)</f>
      </c>
      <c r="O1122">
        <f>(I1122*21)/100</f>
      </c>
      <c t="s">
        <v>27</v>
      </c>
    </row>
    <row r="1123" spans="1:5" ht="12.75">
      <c r="A1123" s="37" t="s">
        <v>55</v>
      </c>
      <c r="E1123" s="38" t="s">
        <v>58</v>
      </c>
    </row>
    <row r="1124" spans="1:5" ht="12.75">
      <c r="A1124" s="39" t="s">
        <v>57</v>
      </c>
      <c r="E1124" s="40" t="s">
        <v>58</v>
      </c>
    </row>
    <row r="1125" spans="1:5" ht="12.75">
      <c r="A1125" t="s">
        <v>59</v>
      </c>
      <c r="E1125" s="38" t="s">
        <v>58</v>
      </c>
    </row>
    <row r="1126" spans="1:16" ht="25.5">
      <c r="A1126" s="26" t="s">
        <v>50</v>
      </c>
      <c s="31" t="s">
        <v>945</v>
      </c>
      <c s="31" t="s">
        <v>4168</v>
      </c>
      <c s="26" t="s">
        <v>3310</v>
      </c>
      <c s="32" t="s">
        <v>4169</v>
      </c>
      <c s="33" t="s">
        <v>82</v>
      </c>
      <c s="34">
        <v>1</v>
      </c>
      <c s="35">
        <v>0</v>
      </c>
      <c s="36">
        <f>ROUND(ROUND(H1126,2)*ROUND(G1126,5),2)</f>
      </c>
      <c r="O1126">
        <f>(I1126*21)/100</f>
      </c>
      <c t="s">
        <v>27</v>
      </c>
    </row>
    <row r="1127" spans="1:5" ht="12.75">
      <c r="A1127" s="37" t="s">
        <v>55</v>
      </c>
      <c r="E1127" s="38" t="s">
        <v>58</v>
      </c>
    </row>
    <row r="1128" spans="1:5" ht="12.75">
      <c r="A1128" s="39" t="s">
        <v>57</v>
      </c>
      <c r="E1128" s="40" t="s">
        <v>58</v>
      </c>
    </row>
    <row r="1129" spans="1:5" ht="12.75">
      <c r="A1129" t="s">
        <v>59</v>
      </c>
      <c r="E1129" s="38" t="s">
        <v>58</v>
      </c>
    </row>
    <row r="1130" spans="1:16" ht="25.5">
      <c r="A1130" s="26" t="s">
        <v>50</v>
      </c>
      <c s="31" t="s">
        <v>948</v>
      </c>
      <c s="31" t="s">
        <v>4170</v>
      </c>
      <c s="26" t="s">
        <v>52</v>
      </c>
      <c s="32" t="s">
        <v>4169</v>
      </c>
      <c s="33" t="s">
        <v>82</v>
      </c>
      <c s="34">
        <v>1</v>
      </c>
      <c s="35">
        <v>0</v>
      </c>
      <c s="36">
        <f>ROUND(ROUND(H1130,2)*ROUND(G1130,5),2)</f>
      </c>
      <c r="O1130">
        <f>(I1130*21)/100</f>
      </c>
      <c t="s">
        <v>27</v>
      </c>
    </row>
    <row r="1131" spans="1:5" ht="12.75">
      <c r="A1131" s="37" t="s">
        <v>55</v>
      </c>
      <c r="E1131" s="38" t="s">
        <v>58</v>
      </c>
    </row>
    <row r="1132" spans="1:5" ht="12.75">
      <c r="A1132" s="39" t="s">
        <v>57</v>
      </c>
      <c r="E1132" s="40" t="s">
        <v>58</v>
      </c>
    </row>
    <row r="1133" spans="1:5" ht="12.75">
      <c r="A1133" t="s">
        <v>59</v>
      </c>
      <c r="E1133" s="38" t="s">
        <v>58</v>
      </c>
    </row>
    <row r="1134" spans="1:16" ht="25.5">
      <c r="A1134" s="26" t="s">
        <v>50</v>
      </c>
      <c s="31" t="s">
        <v>951</v>
      </c>
      <c s="31" t="s">
        <v>4170</v>
      </c>
      <c s="26" t="s">
        <v>2502</v>
      </c>
      <c s="32" t="s">
        <v>4169</v>
      </c>
      <c s="33" t="s">
        <v>82</v>
      </c>
      <c s="34">
        <v>1</v>
      </c>
      <c s="35">
        <v>0</v>
      </c>
      <c s="36">
        <f>ROUND(ROUND(H1134,2)*ROUND(G1134,5),2)</f>
      </c>
      <c r="O1134">
        <f>(I1134*21)/100</f>
      </c>
      <c t="s">
        <v>27</v>
      </c>
    </row>
    <row r="1135" spans="1:5" ht="12.75">
      <c r="A1135" s="37" t="s">
        <v>55</v>
      </c>
      <c r="E1135" s="38" t="s">
        <v>58</v>
      </c>
    </row>
    <row r="1136" spans="1:5" ht="12.75">
      <c r="A1136" s="39" t="s">
        <v>57</v>
      </c>
      <c r="E1136" s="40" t="s">
        <v>58</v>
      </c>
    </row>
    <row r="1137" spans="1:5" ht="12.75">
      <c r="A1137" t="s">
        <v>59</v>
      </c>
      <c r="E1137" s="38" t="s">
        <v>58</v>
      </c>
    </row>
    <row r="1138" spans="1:16" ht="25.5">
      <c r="A1138" s="26" t="s">
        <v>50</v>
      </c>
      <c s="31" t="s">
        <v>954</v>
      </c>
      <c s="31" t="s">
        <v>4170</v>
      </c>
      <c s="26" t="s">
        <v>2505</v>
      </c>
      <c s="32" t="s">
        <v>4169</v>
      </c>
      <c s="33" t="s">
        <v>82</v>
      </c>
      <c s="34">
        <v>1</v>
      </c>
      <c s="35">
        <v>0</v>
      </c>
      <c s="36">
        <f>ROUND(ROUND(H1138,2)*ROUND(G1138,5),2)</f>
      </c>
      <c r="O1138">
        <f>(I1138*21)/100</f>
      </c>
      <c t="s">
        <v>27</v>
      </c>
    </row>
    <row r="1139" spans="1:5" ht="12.75">
      <c r="A1139" s="37" t="s">
        <v>55</v>
      </c>
      <c r="E1139" s="38" t="s">
        <v>58</v>
      </c>
    </row>
    <row r="1140" spans="1:5" ht="12.75">
      <c r="A1140" s="39" t="s">
        <v>57</v>
      </c>
      <c r="E1140" s="40" t="s">
        <v>58</v>
      </c>
    </row>
    <row r="1141" spans="1:5" ht="12.75">
      <c r="A1141" t="s">
        <v>59</v>
      </c>
      <c r="E1141" s="38" t="s">
        <v>58</v>
      </c>
    </row>
    <row r="1142" spans="1:16" ht="25.5">
      <c r="A1142" s="26" t="s">
        <v>50</v>
      </c>
      <c s="31" t="s">
        <v>957</v>
      </c>
      <c s="31" t="s">
        <v>4170</v>
      </c>
      <c s="26" t="s">
        <v>3310</v>
      </c>
      <c s="32" t="s">
        <v>4169</v>
      </c>
      <c s="33" t="s">
        <v>82</v>
      </c>
      <c s="34">
        <v>1</v>
      </c>
      <c s="35">
        <v>0</v>
      </c>
      <c s="36">
        <f>ROUND(ROUND(H1142,2)*ROUND(G1142,5),2)</f>
      </c>
      <c r="O1142">
        <f>(I1142*21)/100</f>
      </c>
      <c t="s">
        <v>27</v>
      </c>
    </row>
    <row r="1143" spans="1:5" ht="12.75">
      <c r="A1143" s="37" t="s">
        <v>55</v>
      </c>
      <c r="E1143" s="38" t="s">
        <v>58</v>
      </c>
    </row>
    <row r="1144" spans="1:5" ht="12.75">
      <c r="A1144" s="39" t="s">
        <v>57</v>
      </c>
      <c r="E1144" s="40" t="s">
        <v>58</v>
      </c>
    </row>
    <row r="1145" spans="1:5" ht="12.75">
      <c r="A1145" t="s">
        <v>59</v>
      </c>
      <c r="E1145" s="38" t="s">
        <v>58</v>
      </c>
    </row>
    <row r="1146" spans="1:16" ht="25.5">
      <c r="A1146" s="26" t="s">
        <v>50</v>
      </c>
      <c s="31" t="s">
        <v>960</v>
      </c>
      <c s="31" t="s">
        <v>4171</v>
      </c>
      <c s="26" t="s">
        <v>52</v>
      </c>
      <c s="32" t="s">
        <v>4169</v>
      </c>
      <c s="33" t="s">
        <v>82</v>
      </c>
      <c s="34">
        <v>1</v>
      </c>
      <c s="35">
        <v>0</v>
      </c>
      <c s="36">
        <f>ROUND(ROUND(H1146,2)*ROUND(G1146,5),2)</f>
      </c>
      <c r="O1146">
        <f>(I1146*21)/100</f>
      </c>
      <c t="s">
        <v>27</v>
      </c>
    </row>
    <row r="1147" spans="1:5" ht="12.75">
      <c r="A1147" s="37" t="s">
        <v>55</v>
      </c>
      <c r="E1147" s="38" t="s">
        <v>58</v>
      </c>
    </row>
    <row r="1148" spans="1:5" ht="12.75">
      <c r="A1148" s="39" t="s">
        <v>57</v>
      </c>
      <c r="E1148" s="40" t="s">
        <v>58</v>
      </c>
    </row>
    <row r="1149" spans="1:5" ht="12.75">
      <c r="A1149" t="s">
        <v>59</v>
      </c>
      <c r="E1149" s="38" t="s">
        <v>58</v>
      </c>
    </row>
    <row r="1150" spans="1:16" ht="25.5">
      <c r="A1150" s="26" t="s">
        <v>50</v>
      </c>
      <c s="31" t="s">
        <v>963</v>
      </c>
      <c s="31" t="s">
        <v>4171</v>
      </c>
      <c s="26" t="s">
        <v>2502</v>
      </c>
      <c s="32" t="s">
        <v>4169</v>
      </c>
      <c s="33" t="s">
        <v>82</v>
      </c>
      <c s="34">
        <v>1</v>
      </c>
      <c s="35">
        <v>0</v>
      </c>
      <c s="36">
        <f>ROUND(ROUND(H1150,2)*ROUND(G1150,5),2)</f>
      </c>
      <c r="O1150">
        <f>(I1150*21)/100</f>
      </c>
      <c t="s">
        <v>27</v>
      </c>
    </row>
    <row r="1151" spans="1:5" ht="12.75">
      <c r="A1151" s="37" t="s">
        <v>55</v>
      </c>
      <c r="E1151" s="38" t="s">
        <v>58</v>
      </c>
    </row>
    <row r="1152" spans="1:5" ht="12.75">
      <c r="A1152" s="39" t="s">
        <v>57</v>
      </c>
      <c r="E1152" s="40" t="s">
        <v>58</v>
      </c>
    </row>
    <row r="1153" spans="1:5" ht="12.75">
      <c r="A1153" t="s">
        <v>59</v>
      </c>
      <c r="E1153" s="38" t="s">
        <v>58</v>
      </c>
    </row>
    <row r="1154" spans="1:16" ht="25.5">
      <c r="A1154" s="26" t="s">
        <v>50</v>
      </c>
      <c s="31" t="s">
        <v>966</v>
      </c>
      <c s="31" t="s">
        <v>4171</v>
      </c>
      <c s="26" t="s">
        <v>2505</v>
      </c>
      <c s="32" t="s">
        <v>4169</v>
      </c>
      <c s="33" t="s">
        <v>82</v>
      </c>
      <c s="34">
        <v>1</v>
      </c>
      <c s="35">
        <v>0</v>
      </c>
      <c s="36">
        <f>ROUND(ROUND(H1154,2)*ROUND(G1154,5),2)</f>
      </c>
      <c r="O1154">
        <f>(I1154*21)/100</f>
      </c>
      <c t="s">
        <v>27</v>
      </c>
    </row>
    <row r="1155" spans="1:5" ht="12.75">
      <c r="A1155" s="37" t="s">
        <v>55</v>
      </c>
      <c r="E1155" s="38" t="s">
        <v>58</v>
      </c>
    </row>
    <row r="1156" spans="1:5" ht="12.75">
      <c r="A1156" s="39" t="s">
        <v>57</v>
      </c>
      <c r="E1156" s="40" t="s">
        <v>58</v>
      </c>
    </row>
    <row r="1157" spans="1:5" ht="12.75">
      <c r="A1157" t="s">
        <v>59</v>
      </c>
      <c r="E1157" s="38" t="s">
        <v>58</v>
      </c>
    </row>
    <row r="1158" spans="1:16" ht="25.5">
      <c r="A1158" s="26" t="s">
        <v>50</v>
      </c>
      <c s="31" t="s">
        <v>971</v>
      </c>
      <c s="31" t="s">
        <v>4171</v>
      </c>
      <c s="26" t="s">
        <v>3310</v>
      </c>
      <c s="32" t="s">
        <v>4169</v>
      </c>
      <c s="33" t="s">
        <v>82</v>
      </c>
      <c s="34">
        <v>1</v>
      </c>
      <c s="35">
        <v>0</v>
      </c>
      <c s="36">
        <f>ROUND(ROUND(H1158,2)*ROUND(G1158,5),2)</f>
      </c>
      <c r="O1158">
        <f>(I1158*21)/100</f>
      </c>
      <c t="s">
        <v>27</v>
      </c>
    </row>
    <row r="1159" spans="1:5" ht="12.75">
      <c r="A1159" s="37" t="s">
        <v>55</v>
      </c>
      <c r="E1159" s="38" t="s">
        <v>58</v>
      </c>
    </row>
    <row r="1160" spans="1:5" ht="12.75">
      <c r="A1160" s="39" t="s">
        <v>57</v>
      </c>
      <c r="E1160" s="40" t="s">
        <v>58</v>
      </c>
    </row>
    <row r="1161" spans="1:5" ht="12.75">
      <c r="A1161" t="s">
        <v>59</v>
      </c>
      <c r="E1161" s="38" t="s">
        <v>58</v>
      </c>
    </row>
    <row r="1162" spans="1:16" ht="25.5">
      <c r="A1162" s="26" t="s">
        <v>50</v>
      </c>
      <c s="31" t="s">
        <v>974</v>
      </c>
      <c s="31" t="s">
        <v>4172</v>
      </c>
      <c s="26" t="s">
        <v>52</v>
      </c>
      <c s="32" t="s">
        <v>4169</v>
      </c>
      <c s="33" t="s">
        <v>82</v>
      </c>
      <c s="34">
        <v>1</v>
      </c>
      <c s="35">
        <v>0</v>
      </c>
      <c s="36">
        <f>ROUND(ROUND(H1162,2)*ROUND(G1162,5),2)</f>
      </c>
      <c r="O1162">
        <f>(I1162*21)/100</f>
      </c>
      <c t="s">
        <v>27</v>
      </c>
    </row>
    <row r="1163" spans="1:5" ht="12.75">
      <c r="A1163" s="37" t="s">
        <v>55</v>
      </c>
      <c r="E1163" s="38" t="s">
        <v>58</v>
      </c>
    </row>
    <row r="1164" spans="1:5" ht="12.75">
      <c r="A1164" s="39" t="s">
        <v>57</v>
      </c>
      <c r="E1164" s="40" t="s">
        <v>58</v>
      </c>
    </row>
    <row r="1165" spans="1:5" ht="12.75">
      <c r="A1165" t="s">
        <v>59</v>
      </c>
      <c r="E1165" s="38" t="s">
        <v>58</v>
      </c>
    </row>
    <row r="1166" spans="1:16" ht="25.5">
      <c r="A1166" s="26" t="s">
        <v>50</v>
      </c>
      <c s="31" t="s">
        <v>976</v>
      </c>
      <c s="31" t="s">
        <v>4172</v>
      </c>
      <c s="26" t="s">
        <v>2502</v>
      </c>
      <c s="32" t="s">
        <v>4169</v>
      </c>
      <c s="33" t="s">
        <v>82</v>
      </c>
      <c s="34">
        <v>1</v>
      </c>
      <c s="35">
        <v>0</v>
      </c>
      <c s="36">
        <f>ROUND(ROUND(H1166,2)*ROUND(G1166,5),2)</f>
      </c>
      <c r="O1166">
        <f>(I1166*21)/100</f>
      </c>
      <c t="s">
        <v>27</v>
      </c>
    </row>
    <row r="1167" spans="1:5" ht="12.75">
      <c r="A1167" s="37" t="s">
        <v>55</v>
      </c>
      <c r="E1167" s="38" t="s">
        <v>58</v>
      </c>
    </row>
    <row r="1168" spans="1:5" ht="12.75">
      <c r="A1168" s="39" t="s">
        <v>57</v>
      </c>
      <c r="E1168" s="40" t="s">
        <v>58</v>
      </c>
    </row>
    <row r="1169" spans="1:5" ht="12.75">
      <c r="A1169" t="s">
        <v>59</v>
      </c>
      <c r="E1169" s="38" t="s">
        <v>58</v>
      </c>
    </row>
    <row r="1170" spans="1:16" ht="25.5">
      <c r="A1170" s="26" t="s">
        <v>50</v>
      </c>
      <c s="31" t="s">
        <v>978</v>
      </c>
      <c s="31" t="s">
        <v>4172</v>
      </c>
      <c s="26" t="s">
        <v>2505</v>
      </c>
      <c s="32" t="s">
        <v>4169</v>
      </c>
      <c s="33" t="s">
        <v>82</v>
      </c>
      <c s="34">
        <v>1</v>
      </c>
      <c s="35">
        <v>0</v>
      </c>
      <c s="36">
        <f>ROUND(ROUND(H1170,2)*ROUND(G1170,5),2)</f>
      </c>
      <c r="O1170">
        <f>(I1170*21)/100</f>
      </c>
      <c t="s">
        <v>27</v>
      </c>
    </row>
    <row r="1171" spans="1:5" ht="12.75">
      <c r="A1171" s="37" t="s">
        <v>55</v>
      </c>
      <c r="E1171" s="38" t="s">
        <v>58</v>
      </c>
    </row>
    <row r="1172" spans="1:5" ht="12.75">
      <c r="A1172" s="39" t="s">
        <v>57</v>
      </c>
      <c r="E1172" s="40" t="s">
        <v>58</v>
      </c>
    </row>
    <row r="1173" spans="1:5" ht="12.75">
      <c r="A1173" t="s">
        <v>59</v>
      </c>
      <c r="E1173" s="38" t="s">
        <v>58</v>
      </c>
    </row>
    <row r="1174" spans="1:16" ht="25.5">
      <c r="A1174" s="26" t="s">
        <v>50</v>
      </c>
      <c s="31" t="s">
        <v>980</v>
      </c>
      <c s="31" t="s">
        <v>4172</v>
      </c>
      <c s="26" t="s">
        <v>3310</v>
      </c>
      <c s="32" t="s">
        <v>4169</v>
      </c>
      <c s="33" t="s">
        <v>82</v>
      </c>
      <c s="34">
        <v>1</v>
      </c>
      <c s="35">
        <v>0</v>
      </c>
      <c s="36">
        <f>ROUND(ROUND(H1174,2)*ROUND(G1174,5),2)</f>
      </c>
      <c r="O1174">
        <f>(I1174*21)/100</f>
      </c>
      <c t="s">
        <v>27</v>
      </c>
    </row>
    <row r="1175" spans="1:5" ht="12.75">
      <c r="A1175" s="37" t="s">
        <v>55</v>
      </c>
      <c r="E1175" s="38" t="s">
        <v>58</v>
      </c>
    </row>
    <row r="1176" spans="1:5" ht="12.75">
      <c r="A1176" s="39" t="s">
        <v>57</v>
      </c>
      <c r="E1176" s="40" t="s">
        <v>58</v>
      </c>
    </row>
    <row r="1177" spans="1:5" ht="12.75">
      <c r="A1177" t="s">
        <v>59</v>
      </c>
      <c r="E1177" s="38" t="s">
        <v>58</v>
      </c>
    </row>
    <row r="1178" spans="1:16" ht="25.5">
      <c r="A1178" s="26" t="s">
        <v>50</v>
      </c>
      <c s="31" t="s">
        <v>983</v>
      </c>
      <c s="31" t="s">
        <v>4173</v>
      </c>
      <c s="26" t="s">
        <v>52</v>
      </c>
      <c s="32" t="s">
        <v>4169</v>
      </c>
      <c s="33" t="s">
        <v>82</v>
      </c>
      <c s="34">
        <v>1</v>
      </c>
      <c s="35">
        <v>0</v>
      </c>
      <c s="36">
        <f>ROUND(ROUND(H1178,2)*ROUND(G1178,5),2)</f>
      </c>
      <c r="O1178">
        <f>(I1178*21)/100</f>
      </c>
      <c t="s">
        <v>27</v>
      </c>
    </row>
    <row r="1179" spans="1:5" ht="12.75">
      <c r="A1179" s="37" t="s">
        <v>55</v>
      </c>
      <c r="E1179" s="38" t="s">
        <v>58</v>
      </c>
    </row>
    <row r="1180" spans="1:5" ht="12.75">
      <c r="A1180" s="39" t="s">
        <v>57</v>
      </c>
      <c r="E1180" s="40" t="s">
        <v>58</v>
      </c>
    </row>
    <row r="1181" spans="1:5" ht="12.75">
      <c r="A1181" t="s">
        <v>59</v>
      </c>
      <c r="E1181" s="38" t="s">
        <v>58</v>
      </c>
    </row>
    <row r="1182" spans="1:16" ht="25.5">
      <c r="A1182" s="26" t="s">
        <v>50</v>
      </c>
      <c s="31" t="s">
        <v>986</v>
      </c>
      <c s="31" t="s">
        <v>4173</v>
      </c>
      <c s="26" t="s">
        <v>2502</v>
      </c>
      <c s="32" t="s">
        <v>4169</v>
      </c>
      <c s="33" t="s">
        <v>82</v>
      </c>
      <c s="34">
        <v>1</v>
      </c>
      <c s="35">
        <v>0</v>
      </c>
      <c s="36">
        <f>ROUND(ROUND(H1182,2)*ROUND(G1182,5),2)</f>
      </c>
      <c r="O1182">
        <f>(I1182*21)/100</f>
      </c>
      <c t="s">
        <v>27</v>
      </c>
    </row>
    <row r="1183" spans="1:5" ht="12.75">
      <c r="A1183" s="37" t="s">
        <v>55</v>
      </c>
      <c r="E1183" s="38" t="s">
        <v>58</v>
      </c>
    </row>
    <row r="1184" spans="1:5" ht="12.75">
      <c r="A1184" s="39" t="s">
        <v>57</v>
      </c>
      <c r="E1184" s="40" t="s">
        <v>58</v>
      </c>
    </row>
    <row r="1185" spans="1:5" ht="12.75">
      <c r="A1185" t="s">
        <v>59</v>
      </c>
      <c r="E1185" s="38" t="s">
        <v>58</v>
      </c>
    </row>
    <row r="1186" spans="1:16" ht="25.5">
      <c r="A1186" s="26" t="s">
        <v>50</v>
      </c>
      <c s="31" t="s">
        <v>989</v>
      </c>
      <c s="31" t="s">
        <v>4173</v>
      </c>
      <c s="26" t="s">
        <v>2505</v>
      </c>
      <c s="32" t="s">
        <v>4169</v>
      </c>
      <c s="33" t="s">
        <v>82</v>
      </c>
      <c s="34">
        <v>1</v>
      </c>
      <c s="35">
        <v>0</v>
      </c>
      <c s="36">
        <f>ROUND(ROUND(H1186,2)*ROUND(G1186,5),2)</f>
      </c>
      <c r="O1186">
        <f>(I1186*21)/100</f>
      </c>
      <c t="s">
        <v>27</v>
      </c>
    </row>
    <row r="1187" spans="1:5" ht="12.75">
      <c r="A1187" s="37" t="s">
        <v>55</v>
      </c>
      <c r="E1187" s="38" t="s">
        <v>58</v>
      </c>
    </row>
    <row r="1188" spans="1:5" ht="12.75">
      <c r="A1188" s="39" t="s">
        <v>57</v>
      </c>
      <c r="E1188" s="40" t="s">
        <v>58</v>
      </c>
    </row>
    <row r="1189" spans="1:5" ht="12.75">
      <c r="A1189" t="s">
        <v>59</v>
      </c>
      <c r="E1189" s="38" t="s">
        <v>58</v>
      </c>
    </row>
    <row r="1190" spans="1:16" ht="25.5">
      <c r="A1190" s="26" t="s">
        <v>50</v>
      </c>
      <c s="31" t="s">
        <v>992</v>
      </c>
      <c s="31" t="s">
        <v>4173</v>
      </c>
      <c s="26" t="s">
        <v>3310</v>
      </c>
      <c s="32" t="s">
        <v>4169</v>
      </c>
      <c s="33" t="s">
        <v>82</v>
      </c>
      <c s="34">
        <v>1</v>
      </c>
      <c s="35">
        <v>0</v>
      </c>
      <c s="36">
        <f>ROUND(ROUND(H1190,2)*ROUND(G1190,5),2)</f>
      </c>
      <c r="O1190">
        <f>(I1190*21)/100</f>
      </c>
      <c t="s">
        <v>27</v>
      </c>
    </row>
    <row r="1191" spans="1:5" ht="12.75">
      <c r="A1191" s="37" t="s">
        <v>55</v>
      </c>
      <c r="E1191" s="38" t="s">
        <v>58</v>
      </c>
    </row>
    <row r="1192" spans="1:5" ht="12.75">
      <c r="A1192" s="39" t="s">
        <v>57</v>
      </c>
      <c r="E1192" s="40" t="s">
        <v>58</v>
      </c>
    </row>
    <row r="1193" spans="1:5" ht="12.75">
      <c r="A1193" t="s">
        <v>59</v>
      </c>
      <c r="E1193" s="38" t="s">
        <v>58</v>
      </c>
    </row>
    <row r="1194" spans="1:16" ht="25.5">
      <c r="A1194" s="26" t="s">
        <v>50</v>
      </c>
      <c s="31" t="s">
        <v>995</v>
      </c>
      <c s="31" t="s">
        <v>4174</v>
      </c>
      <c s="26" t="s">
        <v>52</v>
      </c>
      <c s="32" t="s">
        <v>4169</v>
      </c>
      <c s="33" t="s">
        <v>82</v>
      </c>
      <c s="34">
        <v>1</v>
      </c>
      <c s="35">
        <v>0</v>
      </c>
      <c s="36">
        <f>ROUND(ROUND(H1194,2)*ROUND(G1194,5),2)</f>
      </c>
      <c r="O1194">
        <f>(I1194*21)/100</f>
      </c>
      <c t="s">
        <v>27</v>
      </c>
    </row>
    <row r="1195" spans="1:5" ht="12.75">
      <c r="A1195" s="37" t="s">
        <v>55</v>
      </c>
      <c r="E1195" s="38" t="s">
        <v>58</v>
      </c>
    </row>
    <row r="1196" spans="1:5" ht="12.75">
      <c r="A1196" s="39" t="s">
        <v>57</v>
      </c>
      <c r="E1196" s="40" t="s">
        <v>58</v>
      </c>
    </row>
    <row r="1197" spans="1:5" ht="12.75">
      <c r="A1197" t="s">
        <v>59</v>
      </c>
      <c r="E1197" s="38" t="s">
        <v>58</v>
      </c>
    </row>
    <row r="1198" spans="1:16" ht="25.5">
      <c r="A1198" s="26" t="s">
        <v>50</v>
      </c>
      <c s="31" t="s">
        <v>998</v>
      </c>
      <c s="31" t="s">
        <v>4174</v>
      </c>
      <c s="26" t="s">
        <v>2502</v>
      </c>
      <c s="32" t="s">
        <v>4169</v>
      </c>
      <c s="33" t="s">
        <v>82</v>
      </c>
      <c s="34">
        <v>1</v>
      </c>
      <c s="35">
        <v>0</v>
      </c>
      <c s="36">
        <f>ROUND(ROUND(H1198,2)*ROUND(G1198,5),2)</f>
      </c>
      <c r="O1198">
        <f>(I1198*21)/100</f>
      </c>
      <c t="s">
        <v>27</v>
      </c>
    </row>
    <row r="1199" spans="1:5" ht="12.75">
      <c r="A1199" s="37" t="s">
        <v>55</v>
      </c>
      <c r="E1199" s="38" t="s">
        <v>58</v>
      </c>
    </row>
    <row r="1200" spans="1:5" ht="12.75">
      <c r="A1200" s="39" t="s">
        <v>57</v>
      </c>
      <c r="E1200" s="40" t="s">
        <v>58</v>
      </c>
    </row>
    <row r="1201" spans="1:5" ht="12.75">
      <c r="A1201" t="s">
        <v>59</v>
      </c>
      <c r="E1201" s="38" t="s">
        <v>58</v>
      </c>
    </row>
    <row r="1202" spans="1:16" ht="25.5">
      <c r="A1202" s="26" t="s">
        <v>50</v>
      </c>
      <c s="31" t="s">
        <v>1000</v>
      </c>
      <c s="31" t="s">
        <v>4174</v>
      </c>
      <c s="26" t="s">
        <v>2505</v>
      </c>
      <c s="32" t="s">
        <v>4169</v>
      </c>
      <c s="33" t="s">
        <v>82</v>
      </c>
      <c s="34">
        <v>1</v>
      </c>
      <c s="35">
        <v>0</v>
      </c>
      <c s="36">
        <f>ROUND(ROUND(H1202,2)*ROUND(G1202,5),2)</f>
      </c>
      <c r="O1202">
        <f>(I1202*21)/100</f>
      </c>
      <c t="s">
        <v>27</v>
      </c>
    </row>
    <row r="1203" spans="1:5" ht="12.75">
      <c r="A1203" s="37" t="s">
        <v>55</v>
      </c>
      <c r="E1203" s="38" t="s">
        <v>58</v>
      </c>
    </row>
    <row r="1204" spans="1:5" ht="12.75">
      <c r="A1204" s="39" t="s">
        <v>57</v>
      </c>
      <c r="E1204" s="40" t="s">
        <v>58</v>
      </c>
    </row>
    <row r="1205" spans="1:5" ht="12.75">
      <c r="A1205" t="s">
        <v>59</v>
      </c>
      <c r="E1205" s="38" t="s">
        <v>58</v>
      </c>
    </row>
    <row r="1206" spans="1:16" ht="25.5">
      <c r="A1206" s="26" t="s">
        <v>50</v>
      </c>
      <c s="31" t="s">
        <v>1003</v>
      </c>
      <c s="31" t="s">
        <v>4174</v>
      </c>
      <c s="26" t="s">
        <v>3310</v>
      </c>
      <c s="32" t="s">
        <v>4169</v>
      </c>
      <c s="33" t="s">
        <v>82</v>
      </c>
      <c s="34">
        <v>1</v>
      </c>
      <c s="35">
        <v>0</v>
      </c>
      <c s="36">
        <f>ROUND(ROUND(H1206,2)*ROUND(G1206,5),2)</f>
      </c>
      <c r="O1206">
        <f>(I1206*21)/100</f>
      </c>
      <c t="s">
        <v>27</v>
      </c>
    </row>
    <row r="1207" spans="1:5" ht="12.75">
      <c r="A1207" s="37" t="s">
        <v>55</v>
      </c>
      <c r="E1207" s="38" t="s">
        <v>58</v>
      </c>
    </row>
    <row r="1208" spans="1:5" ht="12.75">
      <c r="A1208" s="39" t="s">
        <v>57</v>
      </c>
      <c r="E1208" s="40" t="s">
        <v>58</v>
      </c>
    </row>
    <row r="1209" spans="1:5" ht="12.75">
      <c r="A1209" t="s">
        <v>59</v>
      </c>
      <c r="E1209" s="38" t="s">
        <v>58</v>
      </c>
    </row>
    <row r="1210" spans="1:16" ht="12.75">
      <c r="A1210" s="26" t="s">
        <v>50</v>
      </c>
      <c s="31" t="s">
        <v>1638</v>
      </c>
      <c s="31" t="s">
        <v>4175</v>
      </c>
      <c s="26" t="s">
        <v>52</v>
      </c>
      <c s="32" t="s">
        <v>4176</v>
      </c>
      <c s="33" t="s">
        <v>82</v>
      </c>
      <c s="34">
        <v>1</v>
      </c>
      <c s="35">
        <v>0</v>
      </c>
      <c s="36">
        <f>ROUND(ROUND(H1210,2)*ROUND(G1210,5),2)</f>
      </c>
      <c r="O1210">
        <f>(I1210*21)/100</f>
      </c>
      <c t="s">
        <v>27</v>
      </c>
    </row>
    <row r="1211" spans="1:5" ht="12.75">
      <c r="A1211" s="37" t="s">
        <v>55</v>
      </c>
      <c r="E1211" s="38" t="s">
        <v>58</v>
      </c>
    </row>
    <row r="1212" spans="1:5" ht="12.75">
      <c r="A1212" s="39" t="s">
        <v>57</v>
      </c>
      <c r="E1212" s="40" t="s">
        <v>58</v>
      </c>
    </row>
    <row r="1213" spans="1:5" ht="12.75">
      <c r="A1213" t="s">
        <v>59</v>
      </c>
      <c r="E1213" s="38" t="s">
        <v>58</v>
      </c>
    </row>
    <row r="1214" spans="1:16" ht="25.5">
      <c r="A1214" s="26" t="s">
        <v>50</v>
      </c>
      <c s="31" t="s">
        <v>442</v>
      </c>
      <c s="31" t="s">
        <v>4177</v>
      </c>
      <c s="26" t="s">
        <v>52</v>
      </c>
      <c s="32" t="s">
        <v>4169</v>
      </c>
      <c s="33" t="s">
        <v>82</v>
      </c>
      <c s="34">
        <v>1</v>
      </c>
      <c s="35">
        <v>0</v>
      </c>
      <c s="36">
        <f>ROUND(ROUND(H1214,2)*ROUND(G1214,5),2)</f>
      </c>
      <c r="O1214">
        <f>(I1214*21)/100</f>
      </c>
      <c t="s">
        <v>27</v>
      </c>
    </row>
    <row r="1215" spans="1:5" ht="12.75">
      <c r="A1215" s="37" t="s">
        <v>55</v>
      </c>
      <c r="E1215" s="38" t="s">
        <v>58</v>
      </c>
    </row>
    <row r="1216" spans="1:5" ht="12.75">
      <c r="A1216" s="39" t="s">
        <v>57</v>
      </c>
      <c r="E1216" s="40" t="s">
        <v>58</v>
      </c>
    </row>
    <row r="1217" spans="1:5" ht="12.75">
      <c r="A1217" t="s">
        <v>59</v>
      </c>
      <c r="E1217" s="38" t="s">
        <v>58</v>
      </c>
    </row>
    <row r="1218" spans="1:16" ht="25.5">
      <c r="A1218" s="26" t="s">
        <v>50</v>
      </c>
      <c s="31" t="s">
        <v>445</v>
      </c>
      <c s="31" t="s">
        <v>4177</v>
      </c>
      <c s="26" t="s">
        <v>2502</v>
      </c>
      <c s="32" t="s">
        <v>4169</v>
      </c>
      <c s="33" t="s">
        <v>82</v>
      </c>
      <c s="34">
        <v>1</v>
      </c>
      <c s="35">
        <v>0</v>
      </c>
      <c s="36">
        <f>ROUND(ROUND(H1218,2)*ROUND(G1218,5),2)</f>
      </c>
      <c r="O1218">
        <f>(I1218*21)/100</f>
      </c>
      <c t="s">
        <v>27</v>
      </c>
    </row>
    <row r="1219" spans="1:5" ht="12.75">
      <c r="A1219" s="37" t="s">
        <v>55</v>
      </c>
      <c r="E1219" s="38" t="s">
        <v>58</v>
      </c>
    </row>
    <row r="1220" spans="1:5" ht="12.75">
      <c r="A1220" s="39" t="s">
        <v>57</v>
      </c>
      <c r="E1220" s="40" t="s">
        <v>58</v>
      </c>
    </row>
    <row r="1221" spans="1:5" ht="12.75">
      <c r="A1221" t="s">
        <v>59</v>
      </c>
      <c r="E1221" s="38" t="s">
        <v>58</v>
      </c>
    </row>
    <row r="1222" spans="1:16" ht="25.5">
      <c r="A1222" s="26" t="s">
        <v>50</v>
      </c>
      <c s="31" t="s">
        <v>448</v>
      </c>
      <c s="31" t="s">
        <v>4177</v>
      </c>
      <c s="26" t="s">
        <v>2505</v>
      </c>
      <c s="32" t="s">
        <v>4169</v>
      </c>
      <c s="33" t="s">
        <v>82</v>
      </c>
      <c s="34">
        <v>1</v>
      </c>
      <c s="35">
        <v>0</v>
      </c>
      <c s="36">
        <f>ROUND(ROUND(H1222,2)*ROUND(G1222,5),2)</f>
      </c>
      <c r="O1222">
        <f>(I1222*21)/100</f>
      </c>
      <c t="s">
        <v>27</v>
      </c>
    </row>
    <row r="1223" spans="1:5" ht="12.75">
      <c r="A1223" s="37" t="s">
        <v>55</v>
      </c>
      <c r="E1223" s="38" t="s">
        <v>58</v>
      </c>
    </row>
    <row r="1224" spans="1:5" ht="12.75">
      <c r="A1224" s="39" t="s">
        <v>57</v>
      </c>
      <c r="E1224" s="40" t="s">
        <v>58</v>
      </c>
    </row>
    <row r="1225" spans="1:5" ht="12.75">
      <c r="A1225" t="s">
        <v>59</v>
      </c>
      <c r="E1225" s="38" t="s">
        <v>58</v>
      </c>
    </row>
    <row r="1226" spans="1:16" ht="25.5">
      <c r="A1226" s="26" t="s">
        <v>50</v>
      </c>
      <c s="31" t="s">
        <v>451</v>
      </c>
      <c s="31" t="s">
        <v>4177</v>
      </c>
      <c s="26" t="s">
        <v>3310</v>
      </c>
      <c s="32" t="s">
        <v>4169</v>
      </c>
      <c s="33" t="s">
        <v>82</v>
      </c>
      <c s="34">
        <v>1</v>
      </c>
      <c s="35">
        <v>0</v>
      </c>
      <c s="36">
        <f>ROUND(ROUND(H1226,2)*ROUND(G1226,5),2)</f>
      </c>
      <c r="O1226">
        <f>(I1226*21)/100</f>
      </c>
      <c t="s">
        <v>27</v>
      </c>
    </row>
    <row r="1227" spans="1:5" ht="12.75">
      <c r="A1227" s="37" t="s">
        <v>55</v>
      </c>
      <c r="E1227" s="38" t="s">
        <v>58</v>
      </c>
    </row>
    <row r="1228" spans="1:5" ht="12.75">
      <c r="A1228" s="39" t="s">
        <v>57</v>
      </c>
      <c r="E1228" s="40" t="s">
        <v>58</v>
      </c>
    </row>
    <row r="1229" spans="1:5" ht="12.75">
      <c r="A1229" t="s">
        <v>59</v>
      </c>
      <c r="E1229" s="38" t="s">
        <v>58</v>
      </c>
    </row>
    <row r="1230" spans="1:16" ht="25.5">
      <c r="A1230" s="26" t="s">
        <v>50</v>
      </c>
      <c s="31" t="s">
        <v>454</v>
      </c>
      <c s="31" t="s">
        <v>4178</v>
      </c>
      <c s="26" t="s">
        <v>52</v>
      </c>
      <c s="32" t="s">
        <v>4169</v>
      </c>
      <c s="33" t="s">
        <v>82</v>
      </c>
      <c s="34">
        <v>1</v>
      </c>
      <c s="35">
        <v>0</v>
      </c>
      <c s="36">
        <f>ROUND(ROUND(H1230,2)*ROUND(G1230,5),2)</f>
      </c>
      <c r="O1230">
        <f>(I1230*21)/100</f>
      </c>
      <c t="s">
        <v>27</v>
      </c>
    </row>
    <row r="1231" spans="1:5" ht="12.75">
      <c r="A1231" s="37" t="s">
        <v>55</v>
      </c>
      <c r="E1231" s="38" t="s">
        <v>58</v>
      </c>
    </row>
    <row r="1232" spans="1:5" ht="12.75">
      <c r="A1232" s="39" t="s">
        <v>57</v>
      </c>
      <c r="E1232" s="40" t="s">
        <v>58</v>
      </c>
    </row>
    <row r="1233" spans="1:5" ht="12.75">
      <c r="A1233" t="s">
        <v>59</v>
      </c>
      <c r="E1233" s="38" t="s">
        <v>58</v>
      </c>
    </row>
    <row r="1234" spans="1:16" ht="25.5">
      <c r="A1234" s="26" t="s">
        <v>50</v>
      </c>
      <c s="31" t="s">
        <v>457</v>
      </c>
      <c s="31" t="s">
        <v>4178</v>
      </c>
      <c s="26" t="s">
        <v>2502</v>
      </c>
      <c s="32" t="s">
        <v>4169</v>
      </c>
      <c s="33" t="s">
        <v>82</v>
      </c>
      <c s="34">
        <v>1</v>
      </c>
      <c s="35">
        <v>0</v>
      </c>
      <c s="36">
        <f>ROUND(ROUND(H1234,2)*ROUND(G1234,5),2)</f>
      </c>
      <c r="O1234">
        <f>(I1234*21)/100</f>
      </c>
      <c t="s">
        <v>27</v>
      </c>
    </row>
    <row r="1235" spans="1:5" ht="12.75">
      <c r="A1235" s="37" t="s">
        <v>55</v>
      </c>
      <c r="E1235" s="38" t="s">
        <v>58</v>
      </c>
    </row>
    <row r="1236" spans="1:5" ht="12.75">
      <c r="A1236" s="39" t="s">
        <v>57</v>
      </c>
      <c r="E1236" s="40" t="s">
        <v>58</v>
      </c>
    </row>
    <row r="1237" spans="1:5" ht="12.75">
      <c r="A1237" t="s">
        <v>59</v>
      </c>
      <c r="E1237" s="38" t="s">
        <v>58</v>
      </c>
    </row>
    <row r="1238" spans="1:16" ht="25.5">
      <c r="A1238" s="26" t="s">
        <v>50</v>
      </c>
      <c s="31" t="s">
        <v>460</v>
      </c>
      <c s="31" t="s">
        <v>4178</v>
      </c>
      <c s="26" t="s">
        <v>2505</v>
      </c>
      <c s="32" t="s">
        <v>4169</v>
      </c>
      <c s="33" t="s">
        <v>82</v>
      </c>
      <c s="34">
        <v>1</v>
      </c>
      <c s="35">
        <v>0</v>
      </c>
      <c s="36">
        <f>ROUND(ROUND(H1238,2)*ROUND(G1238,5),2)</f>
      </c>
      <c r="O1238">
        <f>(I1238*21)/100</f>
      </c>
      <c t="s">
        <v>27</v>
      </c>
    </row>
    <row r="1239" spans="1:5" ht="12.75">
      <c r="A1239" s="37" t="s">
        <v>55</v>
      </c>
      <c r="E1239" s="38" t="s">
        <v>58</v>
      </c>
    </row>
    <row r="1240" spans="1:5" ht="12.75">
      <c r="A1240" s="39" t="s">
        <v>57</v>
      </c>
      <c r="E1240" s="40" t="s">
        <v>58</v>
      </c>
    </row>
    <row r="1241" spans="1:5" ht="12.75">
      <c r="A1241" t="s">
        <v>59</v>
      </c>
      <c r="E1241" s="38" t="s">
        <v>58</v>
      </c>
    </row>
    <row r="1242" spans="1:16" ht="25.5">
      <c r="A1242" s="26" t="s">
        <v>50</v>
      </c>
      <c s="31" t="s">
        <v>463</v>
      </c>
      <c s="31" t="s">
        <v>4178</v>
      </c>
      <c s="26" t="s">
        <v>3310</v>
      </c>
      <c s="32" t="s">
        <v>4169</v>
      </c>
      <c s="33" t="s">
        <v>82</v>
      </c>
      <c s="34">
        <v>1</v>
      </c>
      <c s="35">
        <v>0</v>
      </c>
      <c s="36">
        <f>ROUND(ROUND(H1242,2)*ROUND(G1242,5),2)</f>
      </c>
      <c r="O1242">
        <f>(I1242*21)/100</f>
      </c>
      <c t="s">
        <v>27</v>
      </c>
    </row>
    <row r="1243" spans="1:5" ht="12.75">
      <c r="A1243" s="37" t="s">
        <v>55</v>
      </c>
      <c r="E1243" s="38" t="s">
        <v>58</v>
      </c>
    </row>
    <row r="1244" spans="1:5" ht="12.75">
      <c r="A1244" s="39" t="s">
        <v>57</v>
      </c>
      <c r="E1244" s="40" t="s">
        <v>58</v>
      </c>
    </row>
    <row r="1245" spans="1:5" ht="12.75">
      <c r="A1245" t="s">
        <v>59</v>
      </c>
      <c r="E1245" s="38" t="s">
        <v>58</v>
      </c>
    </row>
    <row r="1246" spans="1:16" ht="25.5">
      <c r="A1246" s="26" t="s">
        <v>50</v>
      </c>
      <c s="31" t="s">
        <v>466</v>
      </c>
      <c s="31" t="s">
        <v>4179</v>
      </c>
      <c s="26" t="s">
        <v>52</v>
      </c>
      <c s="32" t="s">
        <v>4169</v>
      </c>
      <c s="33" t="s">
        <v>82</v>
      </c>
      <c s="34">
        <v>1</v>
      </c>
      <c s="35">
        <v>0</v>
      </c>
      <c s="36">
        <f>ROUND(ROUND(H1246,2)*ROUND(G1246,5),2)</f>
      </c>
      <c r="O1246">
        <f>(I1246*21)/100</f>
      </c>
      <c t="s">
        <v>27</v>
      </c>
    </row>
    <row r="1247" spans="1:5" ht="12.75">
      <c r="A1247" s="37" t="s">
        <v>55</v>
      </c>
      <c r="E1247" s="38" t="s">
        <v>58</v>
      </c>
    </row>
    <row r="1248" spans="1:5" ht="12.75">
      <c r="A1248" s="39" t="s">
        <v>57</v>
      </c>
      <c r="E1248" s="40" t="s">
        <v>58</v>
      </c>
    </row>
    <row r="1249" spans="1:5" ht="12.75">
      <c r="A1249" t="s">
        <v>59</v>
      </c>
      <c r="E1249" s="38" t="s">
        <v>58</v>
      </c>
    </row>
    <row r="1250" spans="1:16" ht="25.5">
      <c r="A1250" s="26" t="s">
        <v>50</v>
      </c>
      <c s="31" t="s">
        <v>469</v>
      </c>
      <c s="31" t="s">
        <v>4179</v>
      </c>
      <c s="26" t="s">
        <v>2502</v>
      </c>
      <c s="32" t="s">
        <v>4169</v>
      </c>
      <c s="33" t="s">
        <v>82</v>
      </c>
      <c s="34">
        <v>1</v>
      </c>
      <c s="35">
        <v>0</v>
      </c>
      <c s="36">
        <f>ROUND(ROUND(H1250,2)*ROUND(G1250,5),2)</f>
      </c>
      <c r="O1250">
        <f>(I1250*21)/100</f>
      </c>
      <c t="s">
        <v>27</v>
      </c>
    </row>
    <row r="1251" spans="1:5" ht="12.75">
      <c r="A1251" s="37" t="s">
        <v>55</v>
      </c>
      <c r="E1251" s="38" t="s">
        <v>58</v>
      </c>
    </row>
    <row r="1252" spans="1:5" ht="12.75">
      <c r="A1252" s="39" t="s">
        <v>57</v>
      </c>
      <c r="E1252" s="40" t="s">
        <v>58</v>
      </c>
    </row>
    <row r="1253" spans="1:5" ht="12.75">
      <c r="A1253" t="s">
        <v>59</v>
      </c>
      <c r="E1253" s="38" t="s">
        <v>58</v>
      </c>
    </row>
    <row r="1254" spans="1:16" ht="25.5">
      <c r="A1254" s="26" t="s">
        <v>50</v>
      </c>
      <c s="31" t="s">
        <v>472</v>
      </c>
      <c s="31" t="s">
        <v>4179</v>
      </c>
      <c s="26" t="s">
        <v>2505</v>
      </c>
      <c s="32" t="s">
        <v>4169</v>
      </c>
      <c s="33" t="s">
        <v>82</v>
      </c>
      <c s="34">
        <v>1</v>
      </c>
      <c s="35">
        <v>0</v>
      </c>
      <c s="36">
        <f>ROUND(ROUND(H1254,2)*ROUND(G1254,5),2)</f>
      </c>
      <c r="O1254">
        <f>(I1254*21)/100</f>
      </c>
      <c t="s">
        <v>27</v>
      </c>
    </row>
    <row r="1255" spans="1:5" ht="12.75">
      <c r="A1255" s="37" t="s">
        <v>55</v>
      </c>
      <c r="E1255" s="38" t="s">
        <v>58</v>
      </c>
    </row>
    <row r="1256" spans="1:5" ht="12.75">
      <c r="A1256" s="39" t="s">
        <v>57</v>
      </c>
      <c r="E1256" s="40" t="s">
        <v>58</v>
      </c>
    </row>
    <row r="1257" spans="1:5" ht="12.75">
      <c r="A1257" t="s">
        <v>59</v>
      </c>
      <c r="E1257" s="38" t="s">
        <v>58</v>
      </c>
    </row>
    <row r="1258" spans="1:16" ht="25.5">
      <c r="A1258" s="26" t="s">
        <v>50</v>
      </c>
      <c s="31" t="s">
        <v>475</v>
      </c>
      <c s="31" t="s">
        <v>4179</v>
      </c>
      <c s="26" t="s">
        <v>3310</v>
      </c>
      <c s="32" t="s">
        <v>4169</v>
      </c>
      <c s="33" t="s">
        <v>82</v>
      </c>
      <c s="34">
        <v>1</v>
      </c>
      <c s="35">
        <v>0</v>
      </c>
      <c s="36">
        <f>ROUND(ROUND(H1258,2)*ROUND(G1258,5),2)</f>
      </c>
      <c r="O1258">
        <f>(I1258*21)/100</f>
      </c>
      <c t="s">
        <v>27</v>
      </c>
    </row>
    <row r="1259" spans="1:5" ht="12.75">
      <c r="A1259" s="37" t="s">
        <v>55</v>
      </c>
      <c r="E1259" s="38" t="s">
        <v>58</v>
      </c>
    </row>
    <row r="1260" spans="1:5" ht="12.75">
      <c r="A1260" s="39" t="s">
        <v>57</v>
      </c>
      <c r="E1260" s="40" t="s">
        <v>58</v>
      </c>
    </row>
    <row r="1261" spans="1:5" ht="12.75">
      <c r="A1261" t="s">
        <v>59</v>
      </c>
      <c r="E1261" s="38" t="s">
        <v>58</v>
      </c>
    </row>
    <row r="1262" spans="1:16" ht="25.5">
      <c r="A1262" s="26" t="s">
        <v>50</v>
      </c>
      <c s="31" t="s">
        <v>480</v>
      </c>
      <c s="31" t="s">
        <v>4180</v>
      </c>
      <c s="26" t="s">
        <v>52</v>
      </c>
      <c s="32" t="s">
        <v>4169</v>
      </c>
      <c s="33" t="s">
        <v>82</v>
      </c>
      <c s="34">
        <v>1</v>
      </c>
      <c s="35">
        <v>0</v>
      </c>
      <c s="36">
        <f>ROUND(ROUND(H1262,2)*ROUND(G1262,5),2)</f>
      </c>
      <c r="O1262">
        <f>(I1262*21)/100</f>
      </c>
      <c t="s">
        <v>27</v>
      </c>
    </row>
    <row r="1263" spans="1:5" ht="12.75">
      <c r="A1263" s="37" t="s">
        <v>55</v>
      </c>
      <c r="E1263" s="38" t="s">
        <v>58</v>
      </c>
    </row>
    <row r="1264" spans="1:5" ht="12.75">
      <c r="A1264" s="39" t="s">
        <v>57</v>
      </c>
      <c r="E1264" s="40" t="s">
        <v>58</v>
      </c>
    </row>
    <row r="1265" spans="1:5" ht="12.75">
      <c r="A1265" t="s">
        <v>59</v>
      </c>
      <c r="E1265" s="38" t="s">
        <v>58</v>
      </c>
    </row>
    <row r="1266" spans="1:16" ht="25.5">
      <c r="A1266" s="26" t="s">
        <v>50</v>
      </c>
      <c s="31" t="s">
        <v>483</v>
      </c>
      <c s="31" t="s">
        <v>4180</v>
      </c>
      <c s="26" t="s">
        <v>2502</v>
      </c>
      <c s="32" t="s">
        <v>4169</v>
      </c>
      <c s="33" t="s">
        <v>82</v>
      </c>
      <c s="34">
        <v>1</v>
      </c>
      <c s="35">
        <v>0</v>
      </c>
      <c s="36">
        <f>ROUND(ROUND(H1266,2)*ROUND(G1266,5),2)</f>
      </c>
      <c r="O1266">
        <f>(I1266*21)/100</f>
      </c>
      <c t="s">
        <v>27</v>
      </c>
    </row>
    <row r="1267" spans="1:5" ht="12.75">
      <c r="A1267" s="37" t="s">
        <v>55</v>
      </c>
      <c r="E1267" s="38" t="s">
        <v>58</v>
      </c>
    </row>
    <row r="1268" spans="1:5" ht="12.75">
      <c r="A1268" s="39" t="s">
        <v>57</v>
      </c>
      <c r="E1268" s="40" t="s">
        <v>58</v>
      </c>
    </row>
    <row r="1269" spans="1:5" ht="12.75">
      <c r="A1269" t="s">
        <v>59</v>
      </c>
      <c r="E1269" s="38" t="s">
        <v>58</v>
      </c>
    </row>
    <row r="1270" spans="1:16" ht="25.5">
      <c r="A1270" s="26" t="s">
        <v>50</v>
      </c>
      <c s="31" t="s">
        <v>486</v>
      </c>
      <c s="31" t="s">
        <v>4180</v>
      </c>
      <c s="26" t="s">
        <v>2505</v>
      </c>
      <c s="32" t="s">
        <v>4169</v>
      </c>
      <c s="33" t="s">
        <v>82</v>
      </c>
      <c s="34">
        <v>1</v>
      </c>
      <c s="35">
        <v>0</v>
      </c>
      <c s="36">
        <f>ROUND(ROUND(H1270,2)*ROUND(G1270,5),2)</f>
      </c>
      <c r="O1270">
        <f>(I1270*21)/100</f>
      </c>
      <c t="s">
        <v>27</v>
      </c>
    </row>
    <row r="1271" spans="1:5" ht="12.75">
      <c r="A1271" s="37" t="s">
        <v>55</v>
      </c>
      <c r="E1271" s="38" t="s">
        <v>58</v>
      </c>
    </row>
    <row r="1272" spans="1:5" ht="12.75">
      <c r="A1272" s="39" t="s">
        <v>57</v>
      </c>
      <c r="E1272" s="40" t="s">
        <v>58</v>
      </c>
    </row>
    <row r="1273" spans="1:5" ht="12.75">
      <c r="A1273" t="s">
        <v>59</v>
      </c>
      <c r="E1273" s="38" t="s">
        <v>58</v>
      </c>
    </row>
    <row r="1274" spans="1:16" ht="25.5">
      <c r="A1274" s="26" t="s">
        <v>50</v>
      </c>
      <c s="31" t="s">
        <v>489</v>
      </c>
      <c s="31" t="s">
        <v>4180</v>
      </c>
      <c s="26" t="s">
        <v>3310</v>
      </c>
      <c s="32" t="s">
        <v>4169</v>
      </c>
      <c s="33" t="s">
        <v>82</v>
      </c>
      <c s="34">
        <v>1</v>
      </c>
      <c s="35">
        <v>0</v>
      </c>
      <c s="36">
        <f>ROUND(ROUND(H1274,2)*ROUND(G1274,5),2)</f>
      </c>
      <c r="O1274">
        <f>(I1274*21)/100</f>
      </c>
      <c t="s">
        <v>27</v>
      </c>
    </row>
    <row r="1275" spans="1:5" ht="12.75">
      <c r="A1275" s="37" t="s">
        <v>55</v>
      </c>
      <c r="E1275" s="38" t="s">
        <v>58</v>
      </c>
    </row>
    <row r="1276" spans="1:5" ht="12.75">
      <c r="A1276" s="39" t="s">
        <v>57</v>
      </c>
      <c r="E1276" s="40" t="s">
        <v>58</v>
      </c>
    </row>
    <row r="1277" spans="1:5" ht="12.75">
      <c r="A1277" t="s">
        <v>59</v>
      </c>
      <c r="E1277" s="38" t="s">
        <v>58</v>
      </c>
    </row>
    <row r="1278" spans="1:16" ht="12.75">
      <c r="A1278" s="26" t="s">
        <v>50</v>
      </c>
      <c s="31" t="s">
        <v>504</v>
      </c>
      <c s="31" t="s">
        <v>4181</v>
      </c>
      <c s="26" t="s">
        <v>52</v>
      </c>
      <c s="32" t="s">
        <v>4182</v>
      </c>
      <c s="33" t="s">
        <v>76</v>
      </c>
      <c s="34">
        <v>8.8</v>
      </c>
      <c s="35">
        <v>0</v>
      </c>
      <c s="36">
        <f>ROUND(ROUND(H1278,2)*ROUND(G1278,5),2)</f>
      </c>
      <c r="O1278">
        <f>(I1278*21)/100</f>
      </c>
      <c t="s">
        <v>27</v>
      </c>
    </row>
    <row r="1279" spans="1:5" ht="12.75">
      <c r="A1279" s="37" t="s">
        <v>55</v>
      </c>
      <c r="E1279" s="38" t="s">
        <v>58</v>
      </c>
    </row>
    <row r="1280" spans="1:5" ht="12.75">
      <c r="A1280" s="39" t="s">
        <v>57</v>
      </c>
      <c r="E1280" s="40" t="s">
        <v>58</v>
      </c>
    </row>
    <row r="1281" spans="1:5" ht="12.75">
      <c r="A1281" t="s">
        <v>59</v>
      </c>
      <c r="E1281" s="38" t="s">
        <v>58</v>
      </c>
    </row>
    <row r="1282" spans="1:16" ht="12.75">
      <c r="A1282" s="26" t="s">
        <v>50</v>
      </c>
      <c s="31" t="s">
        <v>507</v>
      </c>
      <c s="31" t="s">
        <v>4181</v>
      </c>
      <c s="26" t="s">
        <v>2502</v>
      </c>
      <c s="32" t="s">
        <v>4182</v>
      </c>
      <c s="33" t="s">
        <v>76</v>
      </c>
      <c s="34">
        <v>9.75</v>
      </c>
      <c s="35">
        <v>0</v>
      </c>
      <c s="36">
        <f>ROUND(ROUND(H1282,2)*ROUND(G1282,5),2)</f>
      </c>
      <c r="O1282">
        <f>(I1282*21)/100</f>
      </c>
      <c t="s">
        <v>27</v>
      </c>
    </row>
    <row r="1283" spans="1:5" ht="12.75">
      <c r="A1283" s="37" t="s">
        <v>55</v>
      </c>
      <c r="E1283" s="38" t="s">
        <v>58</v>
      </c>
    </row>
    <row r="1284" spans="1:5" ht="12.75">
      <c r="A1284" s="39" t="s">
        <v>57</v>
      </c>
      <c r="E1284" s="40" t="s">
        <v>58</v>
      </c>
    </row>
    <row r="1285" spans="1:5" ht="12.75">
      <c r="A1285" t="s">
        <v>59</v>
      </c>
      <c r="E1285" s="38" t="s">
        <v>58</v>
      </c>
    </row>
    <row r="1286" spans="1:16" ht="12.75">
      <c r="A1286" s="26" t="s">
        <v>50</v>
      </c>
      <c s="31" t="s">
        <v>534</v>
      </c>
      <c s="31" t="s">
        <v>4181</v>
      </c>
      <c s="26" t="s">
        <v>4183</v>
      </c>
      <c s="32" t="s">
        <v>4182</v>
      </c>
      <c s="33" t="s">
        <v>76</v>
      </c>
      <c s="34">
        <v>0.65</v>
      </c>
      <c s="35">
        <v>0</v>
      </c>
      <c s="36">
        <f>ROUND(ROUND(H1286,2)*ROUND(G1286,5),2)</f>
      </c>
      <c r="O1286">
        <f>(I1286*21)/100</f>
      </c>
      <c t="s">
        <v>27</v>
      </c>
    </row>
    <row r="1287" spans="1:5" ht="12.75">
      <c r="A1287" s="37" t="s">
        <v>55</v>
      </c>
      <c r="E1287" s="38" t="s">
        <v>58</v>
      </c>
    </row>
    <row r="1288" spans="1:5" ht="12.75">
      <c r="A1288" s="39" t="s">
        <v>57</v>
      </c>
      <c r="E1288" s="40" t="s">
        <v>58</v>
      </c>
    </row>
    <row r="1289" spans="1:5" ht="12.75">
      <c r="A1289" t="s">
        <v>59</v>
      </c>
      <c r="E1289" s="38" t="s">
        <v>58</v>
      </c>
    </row>
    <row r="1290" spans="1:16" ht="12.75">
      <c r="A1290" s="26" t="s">
        <v>50</v>
      </c>
      <c s="31" t="s">
        <v>537</v>
      </c>
      <c s="31" t="s">
        <v>4181</v>
      </c>
      <c s="26" t="s">
        <v>4184</v>
      </c>
      <c s="32" t="s">
        <v>4182</v>
      </c>
      <c s="33" t="s">
        <v>76</v>
      </c>
      <c s="34">
        <v>6.7</v>
      </c>
      <c s="35">
        <v>0</v>
      </c>
      <c s="36">
        <f>ROUND(ROUND(H1290,2)*ROUND(G1290,5),2)</f>
      </c>
      <c r="O1290">
        <f>(I1290*21)/100</f>
      </c>
      <c t="s">
        <v>27</v>
      </c>
    </row>
    <row r="1291" spans="1:5" ht="12.75">
      <c r="A1291" s="37" t="s">
        <v>55</v>
      </c>
      <c r="E1291" s="38" t="s">
        <v>58</v>
      </c>
    </row>
    <row r="1292" spans="1:5" ht="12.75">
      <c r="A1292" s="39" t="s">
        <v>57</v>
      </c>
      <c r="E1292" s="40" t="s">
        <v>58</v>
      </c>
    </row>
    <row r="1293" spans="1:5" ht="12.75">
      <c r="A1293" t="s">
        <v>59</v>
      </c>
      <c r="E1293" s="38" t="s">
        <v>58</v>
      </c>
    </row>
    <row r="1294" spans="1:16" ht="12.75">
      <c r="A1294" s="26" t="s">
        <v>50</v>
      </c>
      <c s="31" t="s">
        <v>540</v>
      </c>
      <c s="31" t="s">
        <v>4181</v>
      </c>
      <c s="26" t="s">
        <v>4185</v>
      </c>
      <c s="32" t="s">
        <v>4182</v>
      </c>
      <c s="33" t="s">
        <v>76</v>
      </c>
      <c s="34">
        <v>6.75</v>
      </c>
      <c s="35">
        <v>0</v>
      </c>
      <c s="36">
        <f>ROUND(ROUND(H1294,2)*ROUND(G1294,5),2)</f>
      </c>
      <c r="O1294">
        <f>(I1294*21)/100</f>
      </c>
      <c t="s">
        <v>27</v>
      </c>
    </row>
    <row r="1295" spans="1:5" ht="12.75">
      <c r="A1295" s="37" t="s">
        <v>55</v>
      </c>
      <c r="E1295" s="38" t="s">
        <v>58</v>
      </c>
    </row>
    <row r="1296" spans="1:5" ht="12.75">
      <c r="A1296" s="39" t="s">
        <v>57</v>
      </c>
      <c r="E1296" s="40" t="s">
        <v>58</v>
      </c>
    </row>
    <row r="1297" spans="1:5" ht="12.75">
      <c r="A1297" t="s">
        <v>59</v>
      </c>
      <c r="E1297" s="38" t="s">
        <v>58</v>
      </c>
    </row>
    <row r="1298" spans="1:16" ht="12.75">
      <c r="A1298" s="26" t="s">
        <v>50</v>
      </c>
      <c s="31" t="s">
        <v>543</v>
      </c>
      <c s="31" t="s">
        <v>4181</v>
      </c>
      <c s="26" t="s">
        <v>4186</v>
      </c>
      <c s="32" t="s">
        <v>4182</v>
      </c>
      <c s="33" t="s">
        <v>76</v>
      </c>
      <c s="34">
        <v>6.75</v>
      </c>
      <c s="35">
        <v>0</v>
      </c>
      <c s="36">
        <f>ROUND(ROUND(H1298,2)*ROUND(G1298,5),2)</f>
      </c>
      <c r="O1298">
        <f>(I1298*21)/100</f>
      </c>
      <c t="s">
        <v>27</v>
      </c>
    </row>
    <row r="1299" spans="1:5" ht="12.75">
      <c r="A1299" s="37" t="s">
        <v>55</v>
      </c>
      <c r="E1299" s="38" t="s">
        <v>58</v>
      </c>
    </row>
    <row r="1300" spans="1:5" ht="12.75">
      <c r="A1300" s="39" t="s">
        <v>57</v>
      </c>
      <c r="E1300" s="40" t="s">
        <v>58</v>
      </c>
    </row>
    <row r="1301" spans="1:5" ht="12.75">
      <c r="A1301" t="s">
        <v>59</v>
      </c>
      <c r="E1301" s="38" t="s">
        <v>58</v>
      </c>
    </row>
    <row r="1302" spans="1:16" ht="12.75">
      <c r="A1302" s="26" t="s">
        <v>50</v>
      </c>
      <c s="31" t="s">
        <v>546</v>
      </c>
      <c s="31" t="s">
        <v>4181</v>
      </c>
      <c s="26" t="s">
        <v>4187</v>
      </c>
      <c s="32" t="s">
        <v>4182</v>
      </c>
      <c s="33" t="s">
        <v>76</v>
      </c>
      <c s="34">
        <v>6.75</v>
      </c>
      <c s="35">
        <v>0</v>
      </c>
      <c s="36">
        <f>ROUND(ROUND(H1302,2)*ROUND(G1302,5),2)</f>
      </c>
      <c r="O1302">
        <f>(I1302*21)/100</f>
      </c>
      <c t="s">
        <v>27</v>
      </c>
    </row>
    <row r="1303" spans="1:5" ht="12.75">
      <c r="A1303" s="37" t="s">
        <v>55</v>
      </c>
      <c r="E1303" s="38" t="s">
        <v>58</v>
      </c>
    </row>
    <row r="1304" spans="1:5" ht="12.75">
      <c r="A1304" s="39" t="s">
        <v>57</v>
      </c>
      <c r="E1304" s="40" t="s">
        <v>58</v>
      </c>
    </row>
    <row r="1305" spans="1:5" ht="12.75">
      <c r="A1305" t="s">
        <v>59</v>
      </c>
      <c r="E1305" s="38" t="s">
        <v>58</v>
      </c>
    </row>
    <row r="1306" spans="1:16" ht="12.75">
      <c r="A1306" s="26" t="s">
        <v>50</v>
      </c>
      <c s="31" t="s">
        <v>549</v>
      </c>
      <c s="31" t="s">
        <v>4181</v>
      </c>
      <c s="26" t="s">
        <v>4188</v>
      </c>
      <c s="32" t="s">
        <v>4182</v>
      </c>
      <c s="33" t="s">
        <v>76</v>
      </c>
      <c s="34">
        <v>6.75</v>
      </c>
      <c s="35">
        <v>0</v>
      </c>
      <c s="36">
        <f>ROUND(ROUND(H1306,2)*ROUND(G1306,5),2)</f>
      </c>
      <c r="O1306">
        <f>(I1306*21)/100</f>
      </c>
      <c t="s">
        <v>27</v>
      </c>
    </row>
    <row r="1307" spans="1:5" ht="12.75">
      <c r="A1307" s="37" t="s">
        <v>55</v>
      </c>
      <c r="E1307" s="38" t="s">
        <v>58</v>
      </c>
    </row>
    <row r="1308" spans="1:5" ht="12.75">
      <c r="A1308" s="39" t="s">
        <v>57</v>
      </c>
      <c r="E1308" s="40" t="s">
        <v>58</v>
      </c>
    </row>
    <row r="1309" spans="1:5" ht="12.75">
      <c r="A1309" t="s">
        <v>59</v>
      </c>
      <c r="E1309" s="38" t="s">
        <v>58</v>
      </c>
    </row>
    <row r="1310" spans="1:16" ht="12.75">
      <c r="A1310" s="26" t="s">
        <v>50</v>
      </c>
      <c s="31" t="s">
        <v>510</v>
      </c>
      <c s="31" t="s">
        <v>4181</v>
      </c>
      <c s="26" t="s">
        <v>2505</v>
      </c>
      <c s="32" t="s">
        <v>4182</v>
      </c>
      <c s="33" t="s">
        <v>76</v>
      </c>
      <c s="34">
        <v>6.65</v>
      </c>
      <c s="35">
        <v>0</v>
      </c>
      <c s="36">
        <f>ROUND(ROUND(H1310,2)*ROUND(G1310,5),2)</f>
      </c>
      <c r="O1310">
        <f>(I1310*21)/100</f>
      </c>
      <c t="s">
        <v>27</v>
      </c>
    </row>
    <row r="1311" spans="1:5" ht="12.75">
      <c r="A1311" s="37" t="s">
        <v>55</v>
      </c>
      <c r="E1311" s="38" t="s">
        <v>58</v>
      </c>
    </row>
    <row r="1312" spans="1:5" ht="12.75">
      <c r="A1312" s="39" t="s">
        <v>57</v>
      </c>
      <c r="E1312" s="40" t="s">
        <v>58</v>
      </c>
    </row>
    <row r="1313" spans="1:5" ht="12.75">
      <c r="A1313" t="s">
        <v>59</v>
      </c>
      <c r="E1313" s="38" t="s">
        <v>58</v>
      </c>
    </row>
    <row r="1314" spans="1:16" ht="12.75">
      <c r="A1314" s="26" t="s">
        <v>50</v>
      </c>
      <c s="31" t="s">
        <v>513</v>
      </c>
      <c s="31" t="s">
        <v>4181</v>
      </c>
      <c s="26" t="s">
        <v>3310</v>
      </c>
      <c s="32" t="s">
        <v>4182</v>
      </c>
      <c s="33" t="s">
        <v>76</v>
      </c>
      <c s="34">
        <v>6.5</v>
      </c>
      <c s="35">
        <v>0</v>
      </c>
      <c s="36">
        <f>ROUND(ROUND(H1314,2)*ROUND(G1314,5),2)</f>
      </c>
      <c r="O1314">
        <f>(I1314*21)/100</f>
      </c>
      <c t="s">
        <v>27</v>
      </c>
    </row>
    <row r="1315" spans="1:5" ht="12.75">
      <c r="A1315" s="37" t="s">
        <v>55</v>
      </c>
      <c r="E1315" s="38" t="s">
        <v>58</v>
      </c>
    </row>
    <row r="1316" spans="1:5" ht="12.75">
      <c r="A1316" s="39" t="s">
        <v>57</v>
      </c>
      <c r="E1316" s="40" t="s">
        <v>58</v>
      </c>
    </row>
    <row r="1317" spans="1:5" ht="12.75">
      <c r="A1317" t="s">
        <v>59</v>
      </c>
      <c r="E1317" s="38" t="s">
        <v>58</v>
      </c>
    </row>
    <row r="1318" spans="1:16" ht="12.75">
      <c r="A1318" s="26" t="s">
        <v>50</v>
      </c>
      <c s="31" t="s">
        <v>516</v>
      </c>
      <c s="31" t="s">
        <v>4181</v>
      </c>
      <c s="26" t="s">
        <v>3312</v>
      </c>
      <c s="32" t="s">
        <v>4182</v>
      </c>
      <c s="33" t="s">
        <v>76</v>
      </c>
      <c s="34">
        <v>7.5</v>
      </c>
      <c s="35">
        <v>0</v>
      </c>
      <c s="36">
        <f>ROUND(ROUND(H1318,2)*ROUND(G1318,5),2)</f>
      </c>
      <c r="O1318">
        <f>(I1318*21)/100</f>
      </c>
      <c t="s">
        <v>27</v>
      </c>
    </row>
    <row r="1319" spans="1:5" ht="12.75">
      <c r="A1319" s="37" t="s">
        <v>55</v>
      </c>
      <c r="E1319" s="38" t="s">
        <v>58</v>
      </c>
    </row>
    <row r="1320" spans="1:5" ht="12.75">
      <c r="A1320" s="39" t="s">
        <v>57</v>
      </c>
      <c r="E1320" s="40" t="s">
        <v>58</v>
      </c>
    </row>
    <row r="1321" spans="1:5" ht="12.75">
      <c r="A1321" t="s">
        <v>59</v>
      </c>
      <c r="E1321" s="38" t="s">
        <v>58</v>
      </c>
    </row>
    <row r="1322" spans="1:16" ht="12.75">
      <c r="A1322" s="26" t="s">
        <v>50</v>
      </c>
      <c s="31" t="s">
        <v>519</v>
      </c>
      <c s="31" t="s">
        <v>4181</v>
      </c>
      <c s="26" t="s">
        <v>3314</v>
      </c>
      <c s="32" t="s">
        <v>4182</v>
      </c>
      <c s="33" t="s">
        <v>76</v>
      </c>
      <c s="34">
        <v>2.85</v>
      </c>
      <c s="35">
        <v>0</v>
      </c>
      <c s="36">
        <f>ROUND(ROUND(H1322,2)*ROUND(G1322,5),2)</f>
      </c>
      <c r="O1322">
        <f>(I1322*21)/100</f>
      </c>
      <c t="s">
        <v>27</v>
      </c>
    </row>
    <row r="1323" spans="1:5" ht="12.75">
      <c r="A1323" s="37" t="s">
        <v>55</v>
      </c>
      <c r="E1323" s="38" t="s">
        <v>58</v>
      </c>
    </row>
    <row r="1324" spans="1:5" ht="12.75">
      <c r="A1324" s="39" t="s">
        <v>57</v>
      </c>
      <c r="E1324" s="40" t="s">
        <v>58</v>
      </c>
    </row>
    <row r="1325" spans="1:5" ht="12.75">
      <c r="A1325" t="s">
        <v>59</v>
      </c>
      <c r="E1325" s="38" t="s">
        <v>58</v>
      </c>
    </row>
    <row r="1326" spans="1:16" ht="12.75">
      <c r="A1326" s="26" t="s">
        <v>50</v>
      </c>
      <c s="31" t="s">
        <v>522</v>
      </c>
      <c s="31" t="s">
        <v>4181</v>
      </c>
      <c s="26" t="s">
        <v>3316</v>
      </c>
      <c s="32" t="s">
        <v>4182</v>
      </c>
      <c s="33" t="s">
        <v>76</v>
      </c>
      <c s="34">
        <v>2.6</v>
      </c>
      <c s="35">
        <v>0</v>
      </c>
      <c s="36">
        <f>ROUND(ROUND(H1326,2)*ROUND(G1326,5),2)</f>
      </c>
      <c r="O1326">
        <f>(I1326*21)/100</f>
      </c>
      <c t="s">
        <v>27</v>
      </c>
    </row>
    <row r="1327" spans="1:5" ht="12.75">
      <c r="A1327" s="37" t="s">
        <v>55</v>
      </c>
      <c r="E1327" s="38" t="s">
        <v>58</v>
      </c>
    </row>
    <row r="1328" spans="1:5" ht="12.75">
      <c r="A1328" s="39" t="s">
        <v>57</v>
      </c>
      <c r="E1328" s="40" t="s">
        <v>58</v>
      </c>
    </row>
    <row r="1329" spans="1:5" ht="12.75">
      <c r="A1329" t="s">
        <v>59</v>
      </c>
      <c r="E1329" s="38" t="s">
        <v>58</v>
      </c>
    </row>
    <row r="1330" spans="1:16" ht="12.75">
      <c r="A1330" s="26" t="s">
        <v>50</v>
      </c>
      <c s="31" t="s">
        <v>525</v>
      </c>
      <c s="31" t="s">
        <v>4181</v>
      </c>
      <c s="26" t="s">
        <v>3318</v>
      </c>
      <c s="32" t="s">
        <v>4182</v>
      </c>
      <c s="33" t="s">
        <v>76</v>
      </c>
      <c s="34">
        <v>2.6</v>
      </c>
      <c s="35">
        <v>0</v>
      </c>
      <c s="36">
        <f>ROUND(ROUND(H1330,2)*ROUND(G1330,5),2)</f>
      </c>
      <c r="O1330">
        <f>(I1330*21)/100</f>
      </c>
      <c t="s">
        <v>27</v>
      </c>
    </row>
    <row r="1331" spans="1:5" ht="12.75">
      <c r="A1331" s="37" t="s">
        <v>55</v>
      </c>
      <c r="E1331" s="38" t="s">
        <v>58</v>
      </c>
    </row>
    <row r="1332" spans="1:5" ht="12.75">
      <c r="A1332" s="39" t="s">
        <v>57</v>
      </c>
      <c r="E1332" s="40" t="s">
        <v>58</v>
      </c>
    </row>
    <row r="1333" spans="1:5" ht="12.75">
      <c r="A1333" t="s">
        <v>59</v>
      </c>
      <c r="E1333" s="38" t="s">
        <v>58</v>
      </c>
    </row>
    <row r="1334" spans="1:16" ht="12.75">
      <c r="A1334" s="26" t="s">
        <v>50</v>
      </c>
      <c s="31" t="s">
        <v>528</v>
      </c>
      <c s="31" t="s">
        <v>4181</v>
      </c>
      <c s="26" t="s">
        <v>4189</v>
      </c>
      <c s="32" t="s">
        <v>4182</v>
      </c>
      <c s="33" t="s">
        <v>76</v>
      </c>
      <c s="34">
        <v>4.35</v>
      </c>
      <c s="35">
        <v>0</v>
      </c>
      <c s="36">
        <f>ROUND(ROUND(H1334,2)*ROUND(G1334,5),2)</f>
      </c>
      <c r="O1334">
        <f>(I1334*21)/100</f>
      </c>
      <c t="s">
        <v>27</v>
      </c>
    </row>
    <row r="1335" spans="1:5" ht="12.75">
      <c r="A1335" s="37" t="s">
        <v>55</v>
      </c>
      <c r="E1335" s="38" t="s">
        <v>58</v>
      </c>
    </row>
    <row r="1336" spans="1:5" ht="12.75">
      <c r="A1336" s="39" t="s">
        <v>57</v>
      </c>
      <c r="E1336" s="40" t="s">
        <v>58</v>
      </c>
    </row>
    <row r="1337" spans="1:5" ht="12.75">
      <c r="A1337" t="s">
        <v>59</v>
      </c>
      <c r="E1337" s="38" t="s">
        <v>58</v>
      </c>
    </row>
    <row r="1338" spans="1:16" ht="12.75">
      <c r="A1338" s="26" t="s">
        <v>50</v>
      </c>
      <c s="31" t="s">
        <v>531</v>
      </c>
      <c s="31" t="s">
        <v>4181</v>
      </c>
      <c s="26" t="s">
        <v>4190</v>
      </c>
      <c s="32" t="s">
        <v>4182</v>
      </c>
      <c s="33" t="s">
        <v>76</v>
      </c>
      <c s="34">
        <v>6.35</v>
      </c>
      <c s="35">
        <v>0</v>
      </c>
      <c s="36">
        <f>ROUND(ROUND(H1338,2)*ROUND(G1338,5),2)</f>
      </c>
      <c r="O1338">
        <f>(I1338*21)/100</f>
      </c>
      <c t="s">
        <v>27</v>
      </c>
    </row>
    <row r="1339" spans="1:5" ht="12.75">
      <c r="A1339" s="37" t="s">
        <v>55</v>
      </c>
      <c r="E1339" s="38" t="s">
        <v>58</v>
      </c>
    </row>
    <row r="1340" spans="1:5" ht="12.75">
      <c r="A1340" s="39" t="s">
        <v>57</v>
      </c>
      <c r="E1340" s="40" t="s">
        <v>58</v>
      </c>
    </row>
    <row r="1341" spans="1:5" ht="12.75">
      <c r="A1341" t="s">
        <v>59</v>
      </c>
      <c r="E1341" s="38" t="s">
        <v>58</v>
      </c>
    </row>
    <row r="1342" spans="1:16" ht="12.75">
      <c r="A1342" s="26" t="s">
        <v>50</v>
      </c>
      <c s="31" t="s">
        <v>552</v>
      </c>
      <c s="31" t="s">
        <v>4191</v>
      </c>
      <c s="26" t="s">
        <v>52</v>
      </c>
      <c s="32" t="s">
        <v>4192</v>
      </c>
      <c s="33" t="s">
        <v>76</v>
      </c>
      <c s="34">
        <v>7.6</v>
      </c>
      <c s="35">
        <v>0</v>
      </c>
      <c s="36">
        <f>ROUND(ROUND(H1342,2)*ROUND(G1342,5),2)</f>
      </c>
      <c r="O1342">
        <f>(I1342*21)/100</f>
      </c>
      <c t="s">
        <v>27</v>
      </c>
    </row>
    <row r="1343" spans="1:5" ht="12.75">
      <c r="A1343" s="37" t="s">
        <v>55</v>
      </c>
      <c r="E1343" s="38" t="s">
        <v>58</v>
      </c>
    </row>
    <row r="1344" spans="1:5" ht="12.75">
      <c r="A1344" s="39" t="s">
        <v>57</v>
      </c>
      <c r="E1344" s="40" t="s">
        <v>58</v>
      </c>
    </row>
    <row r="1345" spans="1:5" ht="12.75">
      <c r="A1345" t="s">
        <v>59</v>
      </c>
      <c r="E1345" s="38" t="s">
        <v>58</v>
      </c>
    </row>
    <row r="1346" spans="1:16" ht="12.75">
      <c r="A1346" s="26" t="s">
        <v>50</v>
      </c>
      <c s="31" t="s">
        <v>555</v>
      </c>
      <c s="31" t="s">
        <v>4191</v>
      </c>
      <c s="26" t="s">
        <v>2502</v>
      </c>
      <c s="32" t="s">
        <v>4192</v>
      </c>
      <c s="33" t="s">
        <v>76</v>
      </c>
      <c s="34">
        <v>5.1</v>
      </c>
      <c s="35">
        <v>0</v>
      </c>
      <c s="36">
        <f>ROUND(ROUND(H1346,2)*ROUND(G1346,5),2)</f>
      </c>
      <c r="O1346">
        <f>(I1346*21)/100</f>
      </c>
      <c t="s">
        <v>27</v>
      </c>
    </row>
    <row r="1347" spans="1:5" ht="12.75">
      <c r="A1347" s="37" t="s">
        <v>55</v>
      </c>
      <c r="E1347" s="38" t="s">
        <v>58</v>
      </c>
    </row>
    <row r="1348" spans="1:5" ht="12.75">
      <c r="A1348" s="39" t="s">
        <v>57</v>
      </c>
      <c r="E1348" s="40" t="s">
        <v>58</v>
      </c>
    </row>
    <row r="1349" spans="1:5" ht="12.75">
      <c r="A1349" t="s">
        <v>59</v>
      </c>
      <c r="E1349" s="38" t="s">
        <v>58</v>
      </c>
    </row>
    <row r="1350" spans="1:16" ht="12.75">
      <c r="A1350" s="26" t="s">
        <v>50</v>
      </c>
      <c s="31" t="s">
        <v>582</v>
      </c>
      <c s="31" t="s">
        <v>4191</v>
      </c>
      <c s="26" t="s">
        <v>4183</v>
      </c>
      <c s="32" t="s">
        <v>4192</v>
      </c>
      <c s="33" t="s">
        <v>76</v>
      </c>
      <c s="34">
        <v>2.7</v>
      </c>
      <c s="35">
        <v>0</v>
      </c>
      <c s="36">
        <f>ROUND(ROUND(H1350,2)*ROUND(G1350,5),2)</f>
      </c>
      <c r="O1350">
        <f>(I1350*21)/100</f>
      </c>
      <c t="s">
        <v>27</v>
      </c>
    </row>
    <row r="1351" spans="1:5" ht="12.75">
      <c r="A1351" s="37" t="s">
        <v>55</v>
      </c>
      <c r="E1351" s="38" t="s">
        <v>58</v>
      </c>
    </row>
    <row r="1352" spans="1:5" ht="12.75">
      <c r="A1352" s="39" t="s">
        <v>57</v>
      </c>
      <c r="E1352" s="40" t="s">
        <v>58</v>
      </c>
    </row>
    <row r="1353" spans="1:5" ht="12.75">
      <c r="A1353" t="s">
        <v>59</v>
      </c>
      <c r="E1353" s="38" t="s">
        <v>58</v>
      </c>
    </row>
    <row r="1354" spans="1:16" ht="12.75">
      <c r="A1354" s="26" t="s">
        <v>50</v>
      </c>
      <c s="31" t="s">
        <v>585</v>
      </c>
      <c s="31" t="s">
        <v>4191</v>
      </c>
      <c s="26" t="s">
        <v>4184</v>
      </c>
      <c s="32" t="s">
        <v>4192</v>
      </c>
      <c s="33" t="s">
        <v>76</v>
      </c>
      <c s="34">
        <v>2.25</v>
      </c>
      <c s="35">
        <v>0</v>
      </c>
      <c s="36">
        <f>ROUND(ROUND(H1354,2)*ROUND(G1354,5),2)</f>
      </c>
      <c r="O1354">
        <f>(I1354*21)/100</f>
      </c>
      <c t="s">
        <v>27</v>
      </c>
    </row>
    <row r="1355" spans="1:5" ht="12.75">
      <c r="A1355" s="37" t="s">
        <v>55</v>
      </c>
      <c r="E1355" s="38" t="s">
        <v>58</v>
      </c>
    </row>
    <row r="1356" spans="1:5" ht="12.75">
      <c r="A1356" s="39" t="s">
        <v>57</v>
      </c>
      <c r="E1356" s="40" t="s">
        <v>58</v>
      </c>
    </row>
    <row r="1357" spans="1:5" ht="12.75">
      <c r="A1357" t="s">
        <v>59</v>
      </c>
      <c r="E1357" s="38" t="s">
        <v>58</v>
      </c>
    </row>
    <row r="1358" spans="1:16" ht="12.75">
      <c r="A1358" s="26" t="s">
        <v>50</v>
      </c>
      <c s="31" t="s">
        <v>588</v>
      </c>
      <c s="31" t="s">
        <v>4191</v>
      </c>
      <c s="26" t="s">
        <v>4185</v>
      </c>
      <c s="32" t="s">
        <v>4192</v>
      </c>
      <c s="33" t="s">
        <v>76</v>
      </c>
      <c s="34">
        <v>2.25</v>
      </c>
      <c s="35">
        <v>0</v>
      </c>
      <c s="36">
        <f>ROUND(ROUND(H1358,2)*ROUND(G1358,5),2)</f>
      </c>
      <c r="O1358">
        <f>(I1358*21)/100</f>
      </c>
      <c t="s">
        <v>27</v>
      </c>
    </row>
    <row r="1359" spans="1:5" ht="12.75">
      <c r="A1359" s="37" t="s">
        <v>55</v>
      </c>
      <c r="E1359" s="38" t="s">
        <v>58</v>
      </c>
    </row>
    <row r="1360" spans="1:5" ht="12.75">
      <c r="A1360" s="39" t="s">
        <v>57</v>
      </c>
      <c r="E1360" s="40" t="s">
        <v>58</v>
      </c>
    </row>
    <row r="1361" spans="1:5" ht="12.75">
      <c r="A1361" t="s">
        <v>59</v>
      </c>
      <c r="E1361" s="38" t="s">
        <v>58</v>
      </c>
    </row>
    <row r="1362" spans="1:16" ht="12.75">
      <c r="A1362" s="26" t="s">
        <v>50</v>
      </c>
      <c s="31" t="s">
        <v>591</v>
      </c>
      <c s="31" t="s">
        <v>4191</v>
      </c>
      <c s="26" t="s">
        <v>4186</v>
      </c>
      <c s="32" t="s">
        <v>4192</v>
      </c>
      <c s="33" t="s">
        <v>76</v>
      </c>
      <c s="34">
        <v>2.95</v>
      </c>
      <c s="35">
        <v>0</v>
      </c>
      <c s="36">
        <f>ROUND(ROUND(H1362,2)*ROUND(G1362,5),2)</f>
      </c>
      <c r="O1362">
        <f>(I1362*21)/100</f>
      </c>
      <c t="s">
        <v>27</v>
      </c>
    </row>
    <row r="1363" spans="1:5" ht="12.75">
      <c r="A1363" s="37" t="s">
        <v>55</v>
      </c>
      <c r="E1363" s="38" t="s">
        <v>58</v>
      </c>
    </row>
    <row r="1364" spans="1:5" ht="12.75">
      <c r="A1364" s="39" t="s">
        <v>57</v>
      </c>
      <c r="E1364" s="40" t="s">
        <v>58</v>
      </c>
    </row>
    <row r="1365" spans="1:5" ht="12.75">
      <c r="A1365" t="s">
        <v>59</v>
      </c>
      <c r="E1365" s="38" t="s">
        <v>58</v>
      </c>
    </row>
    <row r="1366" spans="1:16" ht="12.75">
      <c r="A1366" s="26" t="s">
        <v>50</v>
      </c>
      <c s="31" t="s">
        <v>594</v>
      </c>
      <c s="31" t="s">
        <v>4191</v>
      </c>
      <c s="26" t="s">
        <v>4187</v>
      </c>
      <c s="32" t="s">
        <v>4192</v>
      </c>
      <c s="33" t="s">
        <v>76</v>
      </c>
      <c s="34">
        <v>4</v>
      </c>
      <c s="35">
        <v>0</v>
      </c>
      <c s="36">
        <f>ROUND(ROUND(H1366,2)*ROUND(G1366,5),2)</f>
      </c>
      <c r="O1366">
        <f>(I1366*21)/100</f>
      </c>
      <c t="s">
        <v>27</v>
      </c>
    </row>
    <row r="1367" spans="1:5" ht="12.75">
      <c r="A1367" s="37" t="s">
        <v>55</v>
      </c>
      <c r="E1367" s="38" t="s">
        <v>58</v>
      </c>
    </row>
    <row r="1368" spans="1:5" ht="12.75">
      <c r="A1368" s="39" t="s">
        <v>57</v>
      </c>
      <c r="E1368" s="40" t="s">
        <v>58</v>
      </c>
    </row>
    <row r="1369" spans="1:5" ht="12.75">
      <c r="A1369" t="s">
        <v>59</v>
      </c>
      <c r="E1369" s="38" t="s">
        <v>58</v>
      </c>
    </row>
    <row r="1370" spans="1:16" ht="12.75">
      <c r="A1370" s="26" t="s">
        <v>50</v>
      </c>
      <c s="31" t="s">
        <v>597</v>
      </c>
      <c s="31" t="s">
        <v>4191</v>
      </c>
      <c s="26" t="s">
        <v>4188</v>
      </c>
      <c s="32" t="s">
        <v>4192</v>
      </c>
      <c s="33" t="s">
        <v>76</v>
      </c>
      <c s="34">
        <v>13.6</v>
      </c>
      <c s="35">
        <v>0</v>
      </c>
      <c s="36">
        <f>ROUND(ROUND(H1370,2)*ROUND(G1370,5),2)</f>
      </c>
      <c r="O1370">
        <f>(I1370*21)/100</f>
      </c>
      <c t="s">
        <v>27</v>
      </c>
    </row>
    <row r="1371" spans="1:5" ht="12.75">
      <c r="A1371" s="37" t="s">
        <v>55</v>
      </c>
      <c r="E1371" s="38" t="s">
        <v>58</v>
      </c>
    </row>
    <row r="1372" spans="1:5" ht="12.75">
      <c r="A1372" s="39" t="s">
        <v>57</v>
      </c>
      <c r="E1372" s="40" t="s">
        <v>58</v>
      </c>
    </row>
    <row r="1373" spans="1:5" ht="12.75">
      <c r="A1373" t="s">
        <v>59</v>
      </c>
      <c r="E1373" s="38" t="s">
        <v>58</v>
      </c>
    </row>
    <row r="1374" spans="1:16" ht="12.75">
      <c r="A1374" s="26" t="s">
        <v>50</v>
      </c>
      <c s="31" t="s">
        <v>600</v>
      </c>
      <c s="31" t="s">
        <v>4191</v>
      </c>
      <c s="26" t="s">
        <v>4193</v>
      </c>
      <c s="32" t="s">
        <v>4192</v>
      </c>
      <c s="33" t="s">
        <v>76</v>
      </c>
      <c s="34">
        <v>3.25</v>
      </c>
      <c s="35">
        <v>0</v>
      </c>
      <c s="36">
        <f>ROUND(ROUND(H1374,2)*ROUND(G1374,5),2)</f>
      </c>
      <c r="O1374">
        <f>(I1374*21)/100</f>
      </c>
      <c t="s">
        <v>27</v>
      </c>
    </row>
    <row r="1375" spans="1:5" ht="12.75">
      <c r="A1375" s="37" t="s">
        <v>55</v>
      </c>
      <c r="E1375" s="38" t="s">
        <v>58</v>
      </c>
    </row>
    <row r="1376" spans="1:5" ht="12.75">
      <c r="A1376" s="39" t="s">
        <v>57</v>
      </c>
      <c r="E1376" s="40" t="s">
        <v>58</v>
      </c>
    </row>
    <row r="1377" spans="1:5" ht="12.75">
      <c r="A1377" t="s">
        <v>59</v>
      </c>
      <c r="E1377" s="38" t="s">
        <v>58</v>
      </c>
    </row>
    <row r="1378" spans="1:16" ht="12.75">
      <c r="A1378" s="26" t="s">
        <v>50</v>
      </c>
      <c s="31" t="s">
        <v>603</v>
      </c>
      <c s="31" t="s">
        <v>4191</v>
      </c>
      <c s="26" t="s">
        <v>4194</v>
      </c>
      <c s="32" t="s">
        <v>4192</v>
      </c>
      <c s="33" t="s">
        <v>76</v>
      </c>
      <c s="34">
        <v>4.35</v>
      </c>
      <c s="35">
        <v>0</v>
      </c>
      <c s="36">
        <f>ROUND(ROUND(H1378,2)*ROUND(G1378,5),2)</f>
      </c>
      <c r="O1378">
        <f>(I1378*21)/100</f>
      </c>
      <c t="s">
        <v>27</v>
      </c>
    </row>
    <row r="1379" spans="1:5" ht="12.75">
      <c r="A1379" s="37" t="s">
        <v>55</v>
      </c>
      <c r="E1379" s="38" t="s">
        <v>58</v>
      </c>
    </row>
    <row r="1380" spans="1:5" ht="12.75">
      <c r="A1380" s="39" t="s">
        <v>57</v>
      </c>
      <c r="E1380" s="40" t="s">
        <v>58</v>
      </c>
    </row>
    <row r="1381" spans="1:5" ht="12.75">
      <c r="A1381" t="s">
        <v>59</v>
      </c>
      <c r="E1381" s="38" t="s">
        <v>58</v>
      </c>
    </row>
    <row r="1382" spans="1:16" ht="12.75">
      <c r="A1382" s="26" t="s">
        <v>50</v>
      </c>
      <c s="31" t="s">
        <v>606</v>
      </c>
      <c s="31" t="s">
        <v>4191</v>
      </c>
      <c s="26" t="s">
        <v>4195</v>
      </c>
      <c s="32" t="s">
        <v>4192</v>
      </c>
      <c s="33" t="s">
        <v>76</v>
      </c>
      <c s="34">
        <v>6.805</v>
      </c>
      <c s="35">
        <v>0</v>
      </c>
      <c s="36">
        <f>ROUND(ROUND(H1382,2)*ROUND(G1382,5),2)</f>
      </c>
      <c r="O1382">
        <f>(I1382*21)/100</f>
      </c>
      <c t="s">
        <v>27</v>
      </c>
    </row>
    <row r="1383" spans="1:5" ht="12.75">
      <c r="A1383" s="37" t="s">
        <v>55</v>
      </c>
      <c r="E1383" s="38" t="s">
        <v>58</v>
      </c>
    </row>
    <row r="1384" spans="1:5" ht="12.75">
      <c r="A1384" s="39" t="s">
        <v>57</v>
      </c>
      <c r="E1384" s="40" t="s">
        <v>58</v>
      </c>
    </row>
    <row r="1385" spans="1:5" ht="12.75">
      <c r="A1385" t="s">
        <v>59</v>
      </c>
      <c r="E1385" s="38" t="s">
        <v>58</v>
      </c>
    </row>
    <row r="1386" spans="1:16" ht="12.75">
      <c r="A1386" s="26" t="s">
        <v>50</v>
      </c>
      <c s="31" t="s">
        <v>558</v>
      </c>
      <c s="31" t="s">
        <v>4191</v>
      </c>
      <c s="26" t="s">
        <v>2505</v>
      </c>
      <c s="32" t="s">
        <v>4192</v>
      </c>
      <c s="33" t="s">
        <v>76</v>
      </c>
      <c s="34">
        <v>3.45</v>
      </c>
      <c s="35">
        <v>0</v>
      </c>
      <c s="36">
        <f>ROUND(ROUND(H1386,2)*ROUND(G1386,5),2)</f>
      </c>
      <c r="O1386">
        <f>(I1386*21)/100</f>
      </c>
      <c t="s">
        <v>27</v>
      </c>
    </row>
    <row r="1387" spans="1:5" ht="12.75">
      <c r="A1387" s="37" t="s">
        <v>55</v>
      </c>
      <c r="E1387" s="38" t="s">
        <v>58</v>
      </c>
    </row>
    <row r="1388" spans="1:5" ht="12.75">
      <c r="A1388" s="39" t="s">
        <v>57</v>
      </c>
      <c r="E1388" s="40" t="s">
        <v>58</v>
      </c>
    </row>
    <row r="1389" spans="1:5" ht="12.75">
      <c r="A1389" t="s">
        <v>59</v>
      </c>
      <c r="E1389" s="38" t="s">
        <v>58</v>
      </c>
    </row>
    <row r="1390" spans="1:16" ht="12.75">
      <c r="A1390" s="26" t="s">
        <v>50</v>
      </c>
      <c s="31" t="s">
        <v>561</v>
      </c>
      <c s="31" t="s">
        <v>4191</v>
      </c>
      <c s="26" t="s">
        <v>3310</v>
      </c>
      <c s="32" t="s">
        <v>4192</v>
      </c>
      <c s="33" t="s">
        <v>76</v>
      </c>
      <c s="34">
        <v>5.75</v>
      </c>
      <c s="35">
        <v>0</v>
      </c>
      <c s="36">
        <f>ROUND(ROUND(H1390,2)*ROUND(G1390,5),2)</f>
      </c>
      <c r="O1390">
        <f>(I1390*21)/100</f>
      </c>
      <c t="s">
        <v>27</v>
      </c>
    </row>
    <row r="1391" spans="1:5" ht="12.75">
      <c r="A1391" s="37" t="s">
        <v>55</v>
      </c>
      <c r="E1391" s="38" t="s">
        <v>58</v>
      </c>
    </row>
    <row r="1392" spans="1:5" ht="12.75">
      <c r="A1392" s="39" t="s">
        <v>57</v>
      </c>
      <c r="E1392" s="40" t="s">
        <v>58</v>
      </c>
    </row>
    <row r="1393" spans="1:5" ht="12.75">
      <c r="A1393" t="s">
        <v>59</v>
      </c>
      <c r="E1393" s="38" t="s">
        <v>58</v>
      </c>
    </row>
    <row r="1394" spans="1:16" ht="12.75">
      <c r="A1394" s="26" t="s">
        <v>50</v>
      </c>
      <c s="31" t="s">
        <v>564</v>
      </c>
      <c s="31" t="s">
        <v>4191</v>
      </c>
      <c s="26" t="s">
        <v>3312</v>
      </c>
      <c s="32" t="s">
        <v>4192</v>
      </c>
      <c s="33" t="s">
        <v>76</v>
      </c>
      <c s="34">
        <v>1.4</v>
      </c>
      <c s="35">
        <v>0</v>
      </c>
      <c s="36">
        <f>ROUND(ROUND(H1394,2)*ROUND(G1394,5),2)</f>
      </c>
      <c r="O1394">
        <f>(I1394*21)/100</f>
      </c>
      <c t="s">
        <v>27</v>
      </c>
    </row>
    <row r="1395" spans="1:5" ht="12.75">
      <c r="A1395" s="37" t="s">
        <v>55</v>
      </c>
      <c r="E1395" s="38" t="s">
        <v>58</v>
      </c>
    </row>
    <row r="1396" spans="1:5" ht="12.75">
      <c r="A1396" s="39" t="s">
        <v>57</v>
      </c>
      <c r="E1396" s="40" t="s">
        <v>58</v>
      </c>
    </row>
    <row r="1397" spans="1:5" ht="12.75">
      <c r="A1397" t="s">
        <v>59</v>
      </c>
      <c r="E1397" s="38" t="s">
        <v>58</v>
      </c>
    </row>
    <row r="1398" spans="1:16" ht="12.75">
      <c r="A1398" s="26" t="s">
        <v>50</v>
      </c>
      <c s="31" t="s">
        <v>567</v>
      </c>
      <c s="31" t="s">
        <v>4191</v>
      </c>
      <c s="26" t="s">
        <v>3314</v>
      </c>
      <c s="32" t="s">
        <v>4192</v>
      </c>
      <c s="33" t="s">
        <v>76</v>
      </c>
      <c s="34">
        <v>3.4</v>
      </c>
      <c s="35">
        <v>0</v>
      </c>
      <c s="36">
        <f>ROUND(ROUND(H1398,2)*ROUND(G1398,5),2)</f>
      </c>
      <c r="O1398">
        <f>(I1398*21)/100</f>
      </c>
      <c t="s">
        <v>27</v>
      </c>
    </row>
    <row r="1399" spans="1:5" ht="12.75">
      <c r="A1399" s="37" t="s">
        <v>55</v>
      </c>
      <c r="E1399" s="38" t="s">
        <v>58</v>
      </c>
    </row>
    <row r="1400" spans="1:5" ht="12.75">
      <c r="A1400" s="39" t="s">
        <v>57</v>
      </c>
      <c r="E1400" s="40" t="s">
        <v>58</v>
      </c>
    </row>
    <row r="1401" spans="1:5" ht="12.75">
      <c r="A1401" t="s">
        <v>59</v>
      </c>
      <c r="E1401" s="38" t="s">
        <v>58</v>
      </c>
    </row>
    <row r="1402" spans="1:16" ht="12.75">
      <c r="A1402" s="26" t="s">
        <v>50</v>
      </c>
      <c s="31" t="s">
        <v>570</v>
      </c>
      <c s="31" t="s">
        <v>4191</v>
      </c>
      <c s="26" t="s">
        <v>3316</v>
      </c>
      <c s="32" t="s">
        <v>4192</v>
      </c>
      <c s="33" t="s">
        <v>76</v>
      </c>
      <c s="34">
        <v>4.6</v>
      </c>
      <c s="35">
        <v>0</v>
      </c>
      <c s="36">
        <f>ROUND(ROUND(H1402,2)*ROUND(G1402,5),2)</f>
      </c>
      <c r="O1402">
        <f>(I1402*21)/100</f>
      </c>
      <c t="s">
        <v>27</v>
      </c>
    </row>
    <row r="1403" spans="1:5" ht="12.75">
      <c r="A1403" s="37" t="s">
        <v>55</v>
      </c>
      <c r="E1403" s="38" t="s">
        <v>58</v>
      </c>
    </row>
    <row r="1404" spans="1:5" ht="12.75">
      <c r="A1404" s="39" t="s">
        <v>57</v>
      </c>
      <c r="E1404" s="40" t="s">
        <v>58</v>
      </c>
    </row>
    <row r="1405" spans="1:5" ht="12.75">
      <c r="A1405" t="s">
        <v>59</v>
      </c>
      <c r="E1405" s="38" t="s">
        <v>58</v>
      </c>
    </row>
    <row r="1406" spans="1:16" ht="12.75">
      <c r="A1406" s="26" t="s">
        <v>50</v>
      </c>
      <c s="31" t="s">
        <v>573</v>
      </c>
      <c s="31" t="s">
        <v>4191</v>
      </c>
      <c s="26" t="s">
        <v>3318</v>
      </c>
      <c s="32" t="s">
        <v>4192</v>
      </c>
      <c s="33" t="s">
        <v>76</v>
      </c>
      <c s="34">
        <v>2.3</v>
      </c>
      <c s="35">
        <v>0</v>
      </c>
      <c s="36">
        <f>ROUND(ROUND(H1406,2)*ROUND(G1406,5),2)</f>
      </c>
      <c r="O1406">
        <f>(I1406*21)/100</f>
      </c>
      <c t="s">
        <v>27</v>
      </c>
    </row>
    <row r="1407" spans="1:5" ht="12.75">
      <c r="A1407" s="37" t="s">
        <v>55</v>
      </c>
      <c r="E1407" s="38" t="s">
        <v>58</v>
      </c>
    </row>
    <row r="1408" spans="1:5" ht="12.75">
      <c r="A1408" s="39" t="s">
        <v>57</v>
      </c>
      <c r="E1408" s="40" t="s">
        <v>58</v>
      </c>
    </row>
    <row r="1409" spans="1:5" ht="12.75">
      <c r="A1409" t="s">
        <v>59</v>
      </c>
      <c r="E1409" s="38" t="s">
        <v>58</v>
      </c>
    </row>
    <row r="1410" spans="1:16" ht="12.75">
      <c r="A1410" s="26" t="s">
        <v>50</v>
      </c>
      <c s="31" t="s">
        <v>576</v>
      </c>
      <c s="31" t="s">
        <v>4191</v>
      </c>
      <c s="26" t="s">
        <v>4189</v>
      </c>
      <c s="32" t="s">
        <v>4192</v>
      </c>
      <c s="33" t="s">
        <v>76</v>
      </c>
      <c s="34">
        <v>14.3</v>
      </c>
      <c s="35">
        <v>0</v>
      </c>
      <c s="36">
        <f>ROUND(ROUND(H1410,2)*ROUND(G1410,5),2)</f>
      </c>
      <c r="O1410">
        <f>(I1410*21)/100</f>
      </c>
      <c t="s">
        <v>27</v>
      </c>
    </row>
    <row r="1411" spans="1:5" ht="12.75">
      <c r="A1411" s="37" t="s">
        <v>55</v>
      </c>
      <c r="E1411" s="38" t="s">
        <v>58</v>
      </c>
    </row>
    <row r="1412" spans="1:5" ht="12.75">
      <c r="A1412" s="39" t="s">
        <v>57</v>
      </c>
      <c r="E1412" s="40" t="s">
        <v>58</v>
      </c>
    </row>
    <row r="1413" spans="1:5" ht="12.75">
      <c r="A1413" t="s">
        <v>59</v>
      </c>
      <c r="E1413" s="38" t="s">
        <v>58</v>
      </c>
    </row>
    <row r="1414" spans="1:16" ht="12.75">
      <c r="A1414" s="26" t="s">
        <v>50</v>
      </c>
      <c s="31" t="s">
        <v>579</v>
      </c>
      <c s="31" t="s">
        <v>4191</v>
      </c>
      <c s="26" t="s">
        <v>4190</v>
      </c>
      <c s="32" t="s">
        <v>4192</v>
      </c>
      <c s="33" t="s">
        <v>76</v>
      </c>
      <c s="34">
        <v>5.5</v>
      </c>
      <c s="35">
        <v>0</v>
      </c>
      <c s="36">
        <f>ROUND(ROUND(H1414,2)*ROUND(G1414,5),2)</f>
      </c>
      <c r="O1414">
        <f>(I1414*21)/100</f>
      </c>
      <c t="s">
        <v>27</v>
      </c>
    </row>
    <row r="1415" spans="1:5" ht="12.75">
      <c r="A1415" s="37" t="s">
        <v>55</v>
      </c>
      <c r="E1415" s="38" t="s">
        <v>58</v>
      </c>
    </row>
    <row r="1416" spans="1:5" ht="12.75">
      <c r="A1416" s="39" t="s">
        <v>57</v>
      </c>
      <c r="E1416" s="40" t="s">
        <v>58</v>
      </c>
    </row>
    <row r="1417" spans="1:5" ht="12.75">
      <c r="A1417" t="s">
        <v>59</v>
      </c>
      <c r="E1417" s="38" t="s">
        <v>58</v>
      </c>
    </row>
    <row r="1418" spans="1:16" ht="12.75">
      <c r="A1418" s="26" t="s">
        <v>50</v>
      </c>
      <c s="31" t="s">
        <v>492</v>
      </c>
      <c s="31" t="s">
        <v>4196</v>
      </c>
      <c s="26" t="s">
        <v>52</v>
      </c>
      <c s="32" t="s">
        <v>4197</v>
      </c>
      <c s="33" t="s">
        <v>76</v>
      </c>
      <c s="34">
        <v>22.2</v>
      </c>
      <c s="35">
        <v>0</v>
      </c>
      <c s="36">
        <f>ROUND(ROUND(H1418,2)*ROUND(G1418,5),2)</f>
      </c>
      <c r="O1418">
        <f>(I1418*21)/100</f>
      </c>
      <c t="s">
        <v>27</v>
      </c>
    </row>
    <row r="1419" spans="1:5" ht="12.75">
      <c r="A1419" s="37" t="s">
        <v>55</v>
      </c>
      <c r="E1419" s="38" t="s">
        <v>58</v>
      </c>
    </row>
    <row r="1420" spans="1:5" ht="12.75">
      <c r="A1420" s="39" t="s">
        <v>57</v>
      </c>
      <c r="E1420" s="40" t="s">
        <v>58</v>
      </c>
    </row>
    <row r="1421" spans="1:5" ht="12.75">
      <c r="A1421" t="s">
        <v>59</v>
      </c>
      <c r="E1421" s="38" t="s">
        <v>58</v>
      </c>
    </row>
    <row r="1422" spans="1:16" ht="12.75">
      <c r="A1422" s="26" t="s">
        <v>50</v>
      </c>
      <c s="31" t="s">
        <v>495</v>
      </c>
      <c s="31" t="s">
        <v>4196</v>
      </c>
      <c s="26" t="s">
        <v>2502</v>
      </c>
      <c s="32" t="s">
        <v>4197</v>
      </c>
      <c s="33" t="s">
        <v>76</v>
      </c>
      <c s="34">
        <v>4.6</v>
      </c>
      <c s="35">
        <v>0</v>
      </c>
      <c s="36">
        <f>ROUND(ROUND(H1422,2)*ROUND(G1422,5),2)</f>
      </c>
      <c r="O1422">
        <f>(I1422*21)/100</f>
      </c>
      <c t="s">
        <v>27</v>
      </c>
    </row>
    <row r="1423" spans="1:5" ht="12.75">
      <c r="A1423" s="37" t="s">
        <v>55</v>
      </c>
      <c r="E1423" s="38" t="s">
        <v>58</v>
      </c>
    </row>
    <row r="1424" spans="1:5" ht="12.75">
      <c r="A1424" s="39" t="s">
        <v>57</v>
      </c>
      <c r="E1424" s="40" t="s">
        <v>58</v>
      </c>
    </row>
    <row r="1425" spans="1:5" ht="12.75">
      <c r="A1425" t="s">
        <v>59</v>
      </c>
      <c r="E1425" s="38" t="s">
        <v>58</v>
      </c>
    </row>
    <row r="1426" spans="1:16" ht="12.75">
      <c r="A1426" s="26" t="s">
        <v>50</v>
      </c>
      <c s="31" t="s">
        <v>498</v>
      </c>
      <c s="31" t="s">
        <v>4196</v>
      </c>
      <c s="26" t="s">
        <v>2505</v>
      </c>
      <c s="32" t="s">
        <v>4197</v>
      </c>
      <c s="33" t="s">
        <v>76</v>
      </c>
      <c s="34">
        <v>2.5</v>
      </c>
      <c s="35">
        <v>0</v>
      </c>
      <c s="36">
        <f>ROUND(ROUND(H1426,2)*ROUND(G1426,5),2)</f>
      </c>
      <c r="O1426">
        <f>(I1426*21)/100</f>
      </c>
      <c t="s">
        <v>27</v>
      </c>
    </row>
    <row r="1427" spans="1:5" ht="12.75">
      <c r="A1427" s="37" t="s">
        <v>55</v>
      </c>
      <c r="E1427" s="38" t="s">
        <v>58</v>
      </c>
    </row>
    <row r="1428" spans="1:5" ht="12.75">
      <c r="A1428" s="39" t="s">
        <v>57</v>
      </c>
      <c r="E1428" s="40" t="s">
        <v>58</v>
      </c>
    </row>
    <row r="1429" spans="1:5" ht="12.75">
      <c r="A1429" t="s">
        <v>59</v>
      </c>
      <c r="E1429" s="38" t="s">
        <v>58</v>
      </c>
    </row>
    <row r="1430" spans="1:16" ht="12.75">
      <c r="A1430" s="26" t="s">
        <v>50</v>
      </c>
      <c s="31" t="s">
        <v>501</v>
      </c>
      <c s="31" t="s">
        <v>4196</v>
      </c>
      <c s="26" t="s">
        <v>3310</v>
      </c>
      <c s="32" t="s">
        <v>4197</v>
      </c>
      <c s="33" t="s">
        <v>76</v>
      </c>
      <c s="34">
        <v>2.65</v>
      </c>
      <c s="35">
        <v>0</v>
      </c>
      <c s="36">
        <f>ROUND(ROUND(H1430,2)*ROUND(G1430,5),2)</f>
      </c>
      <c r="O1430">
        <f>(I1430*21)/100</f>
      </c>
      <c t="s">
        <v>27</v>
      </c>
    </row>
    <row r="1431" spans="1:5" ht="12.75">
      <c r="A1431" s="37" t="s">
        <v>55</v>
      </c>
      <c r="E1431" s="38" t="s">
        <v>58</v>
      </c>
    </row>
    <row r="1432" spans="1:5" ht="12.75">
      <c r="A1432" s="39" t="s">
        <v>57</v>
      </c>
      <c r="E1432" s="40" t="s">
        <v>58</v>
      </c>
    </row>
    <row r="1433" spans="1:5" ht="12.75">
      <c r="A1433" t="s">
        <v>59</v>
      </c>
      <c r="E1433" s="38" t="s">
        <v>58</v>
      </c>
    </row>
    <row r="1434" spans="1:16" ht="12.75">
      <c r="A1434" s="26" t="s">
        <v>50</v>
      </c>
      <c s="31" t="s">
        <v>1641</v>
      </c>
      <c s="31" t="s">
        <v>4198</v>
      </c>
      <c s="26" t="s">
        <v>52</v>
      </c>
      <c s="32" t="s">
        <v>4199</v>
      </c>
      <c s="33" t="s">
        <v>82</v>
      </c>
      <c s="34">
        <v>1</v>
      </c>
      <c s="35">
        <v>0</v>
      </c>
      <c s="36">
        <f>ROUND(ROUND(H1434,2)*ROUND(G1434,5),2)</f>
      </c>
      <c r="O1434">
        <f>(I1434*21)/100</f>
      </c>
      <c t="s">
        <v>27</v>
      </c>
    </row>
    <row r="1435" spans="1:5" ht="12.75">
      <c r="A1435" s="37" t="s">
        <v>55</v>
      </c>
      <c r="E1435" s="38" t="s">
        <v>58</v>
      </c>
    </row>
    <row r="1436" spans="1:5" ht="12.75">
      <c r="A1436" s="39" t="s">
        <v>57</v>
      </c>
      <c r="E1436" s="40" t="s">
        <v>58</v>
      </c>
    </row>
    <row r="1437" spans="1:5" ht="12.75">
      <c r="A1437" t="s">
        <v>59</v>
      </c>
      <c r="E1437" s="38" t="s">
        <v>58</v>
      </c>
    </row>
    <row r="1438" spans="1:16" ht="12.75">
      <c r="A1438" s="26" t="s">
        <v>50</v>
      </c>
      <c s="31" t="s">
        <v>1644</v>
      </c>
      <c s="31" t="s">
        <v>4200</v>
      </c>
      <c s="26" t="s">
        <v>52</v>
      </c>
      <c s="32" t="s">
        <v>4201</v>
      </c>
      <c s="33" t="s">
        <v>82</v>
      </c>
      <c s="34">
        <v>1</v>
      </c>
      <c s="35">
        <v>0</v>
      </c>
      <c s="36">
        <f>ROUND(ROUND(H1438,2)*ROUND(G1438,5),2)</f>
      </c>
      <c r="O1438">
        <f>(I1438*21)/100</f>
      </c>
      <c t="s">
        <v>27</v>
      </c>
    </row>
    <row r="1439" spans="1:5" ht="12.75">
      <c r="A1439" s="37" t="s">
        <v>55</v>
      </c>
      <c r="E1439" s="38" t="s">
        <v>58</v>
      </c>
    </row>
    <row r="1440" spans="1:5" ht="12.75">
      <c r="A1440" s="39" t="s">
        <v>57</v>
      </c>
      <c r="E1440" s="40" t="s">
        <v>58</v>
      </c>
    </row>
    <row r="1441" spans="1:5" ht="12.75">
      <c r="A1441" t="s">
        <v>59</v>
      </c>
      <c r="E1441" s="38" t="s">
        <v>58</v>
      </c>
    </row>
    <row r="1442" spans="1:16" ht="12.75">
      <c r="A1442" s="26" t="s">
        <v>50</v>
      </c>
      <c s="31" t="s">
        <v>1649</v>
      </c>
      <c s="31" t="s">
        <v>4202</v>
      </c>
      <c s="26" t="s">
        <v>52</v>
      </c>
      <c s="32" t="s">
        <v>4203</v>
      </c>
      <c s="33" t="s">
        <v>82</v>
      </c>
      <c s="34">
        <v>1</v>
      </c>
      <c s="35">
        <v>0</v>
      </c>
      <c s="36">
        <f>ROUND(ROUND(H1442,2)*ROUND(G1442,5),2)</f>
      </c>
      <c r="O1442">
        <f>(I1442*21)/100</f>
      </c>
      <c t="s">
        <v>27</v>
      </c>
    </row>
    <row r="1443" spans="1:5" ht="12.75">
      <c r="A1443" s="37" t="s">
        <v>55</v>
      </c>
      <c r="E1443" s="38" t="s">
        <v>58</v>
      </c>
    </row>
    <row r="1444" spans="1:5" ht="12.75">
      <c r="A1444" s="39" t="s">
        <v>57</v>
      </c>
      <c r="E1444" s="40" t="s">
        <v>58</v>
      </c>
    </row>
    <row r="1445" spans="1:5" ht="12.75">
      <c r="A1445" t="s">
        <v>59</v>
      </c>
      <c r="E1445" s="38" t="s">
        <v>58</v>
      </c>
    </row>
    <row r="1446" spans="1:16" ht="12.75">
      <c r="A1446" s="26" t="s">
        <v>50</v>
      </c>
      <c s="31" t="s">
        <v>1652</v>
      </c>
      <c s="31" t="s">
        <v>4204</v>
      </c>
      <c s="26" t="s">
        <v>52</v>
      </c>
      <c s="32" t="s">
        <v>4205</v>
      </c>
      <c s="33" t="s">
        <v>82</v>
      </c>
      <c s="34">
        <v>1</v>
      </c>
      <c s="35">
        <v>0</v>
      </c>
      <c s="36">
        <f>ROUND(ROUND(H1446,2)*ROUND(G1446,5),2)</f>
      </c>
      <c r="O1446">
        <f>(I1446*21)/100</f>
      </c>
      <c t="s">
        <v>27</v>
      </c>
    </row>
    <row r="1447" spans="1:5" ht="12.75">
      <c r="A1447" s="37" t="s">
        <v>55</v>
      </c>
      <c r="E1447" s="38" t="s">
        <v>58</v>
      </c>
    </row>
    <row r="1448" spans="1:5" ht="12.75">
      <c r="A1448" s="39" t="s">
        <v>57</v>
      </c>
      <c r="E1448" s="40" t="s">
        <v>58</v>
      </c>
    </row>
    <row r="1449" spans="1:5" ht="12.75">
      <c r="A1449" t="s">
        <v>59</v>
      </c>
      <c r="E1449" s="38" t="s">
        <v>58</v>
      </c>
    </row>
    <row r="1450" spans="1:16" ht="12.75">
      <c r="A1450" s="26" t="s">
        <v>50</v>
      </c>
      <c s="31" t="s">
        <v>1655</v>
      </c>
      <c s="31" t="s">
        <v>4206</v>
      </c>
      <c s="26" t="s">
        <v>52</v>
      </c>
      <c s="32" t="s">
        <v>4000</v>
      </c>
      <c s="33" t="s">
        <v>82</v>
      </c>
      <c s="34">
        <v>1</v>
      </c>
      <c s="35">
        <v>0</v>
      </c>
      <c s="36">
        <f>ROUND(ROUND(H1450,2)*ROUND(G1450,5),2)</f>
      </c>
      <c r="O1450">
        <f>(I1450*21)/100</f>
      </c>
      <c t="s">
        <v>27</v>
      </c>
    </row>
    <row r="1451" spans="1:5" ht="12.75">
      <c r="A1451" s="37" t="s">
        <v>55</v>
      </c>
      <c r="E1451" s="38" t="s">
        <v>58</v>
      </c>
    </row>
    <row r="1452" spans="1:5" ht="12.75">
      <c r="A1452" s="39" t="s">
        <v>57</v>
      </c>
      <c r="E1452" s="40" t="s">
        <v>58</v>
      </c>
    </row>
    <row r="1453" spans="1:5" ht="12.75">
      <c r="A1453" t="s">
        <v>59</v>
      </c>
      <c r="E1453" s="38" t="s">
        <v>58</v>
      </c>
    </row>
    <row r="1454" spans="1:16" ht="12.75">
      <c r="A1454" s="26" t="s">
        <v>50</v>
      </c>
      <c s="31" t="s">
        <v>1658</v>
      </c>
      <c s="31" t="s">
        <v>4207</v>
      </c>
      <c s="26" t="s">
        <v>52</v>
      </c>
      <c s="32" t="s">
        <v>4208</v>
      </c>
      <c s="33" t="s">
        <v>82</v>
      </c>
      <c s="34">
        <v>1</v>
      </c>
      <c s="35">
        <v>0</v>
      </c>
      <c s="36">
        <f>ROUND(ROUND(H1454,2)*ROUND(G1454,5),2)</f>
      </c>
      <c r="O1454">
        <f>(I1454*21)/100</f>
      </c>
      <c t="s">
        <v>27</v>
      </c>
    </row>
    <row r="1455" spans="1:5" ht="12.75">
      <c r="A1455" s="37" t="s">
        <v>55</v>
      </c>
      <c r="E1455" s="38" t="s">
        <v>58</v>
      </c>
    </row>
    <row r="1456" spans="1:5" ht="12.75">
      <c r="A1456" s="39" t="s">
        <v>57</v>
      </c>
      <c r="E1456" s="40" t="s">
        <v>58</v>
      </c>
    </row>
    <row r="1457" spans="1:5" ht="12.75">
      <c r="A1457" t="s">
        <v>59</v>
      </c>
      <c r="E1457" s="38" t="s">
        <v>58</v>
      </c>
    </row>
    <row r="1458" spans="1:16" ht="12.75">
      <c r="A1458" s="26" t="s">
        <v>50</v>
      </c>
      <c s="31" t="s">
        <v>1661</v>
      </c>
      <c s="31" t="s">
        <v>4209</v>
      </c>
      <c s="26" t="s">
        <v>52</v>
      </c>
      <c s="32" t="s">
        <v>4210</v>
      </c>
      <c s="33" t="s">
        <v>82</v>
      </c>
      <c s="34">
        <v>1</v>
      </c>
      <c s="35">
        <v>0</v>
      </c>
      <c s="36">
        <f>ROUND(ROUND(H1458,2)*ROUND(G1458,5),2)</f>
      </c>
      <c r="O1458">
        <f>(I1458*21)/100</f>
      </c>
      <c t="s">
        <v>27</v>
      </c>
    </row>
    <row r="1459" spans="1:5" ht="12.75">
      <c r="A1459" s="37" t="s">
        <v>55</v>
      </c>
      <c r="E1459" s="38" t="s">
        <v>58</v>
      </c>
    </row>
    <row r="1460" spans="1:5" ht="12.75">
      <c r="A1460" s="39" t="s">
        <v>57</v>
      </c>
      <c r="E1460" s="40" t="s">
        <v>58</v>
      </c>
    </row>
    <row r="1461" spans="1:5" ht="12.75">
      <c r="A1461" t="s">
        <v>59</v>
      </c>
      <c r="E1461" s="38" t="s">
        <v>58</v>
      </c>
    </row>
    <row r="1462" spans="1:16" ht="12.75">
      <c r="A1462" s="26" t="s">
        <v>50</v>
      </c>
      <c s="31" t="s">
        <v>1664</v>
      </c>
      <c s="31" t="s">
        <v>4211</v>
      </c>
      <c s="26" t="s">
        <v>52</v>
      </c>
      <c s="32" t="s">
        <v>4000</v>
      </c>
      <c s="33" t="s">
        <v>82</v>
      </c>
      <c s="34">
        <v>1</v>
      </c>
      <c s="35">
        <v>0</v>
      </c>
      <c s="36">
        <f>ROUND(ROUND(H1462,2)*ROUND(G1462,5),2)</f>
      </c>
      <c r="O1462">
        <f>(I1462*21)/100</f>
      </c>
      <c t="s">
        <v>27</v>
      </c>
    </row>
    <row r="1463" spans="1:5" ht="12.75">
      <c r="A1463" s="37" t="s">
        <v>55</v>
      </c>
      <c r="E1463" s="38" t="s">
        <v>58</v>
      </c>
    </row>
    <row r="1464" spans="1:5" ht="12.75">
      <c r="A1464" s="39" t="s">
        <v>57</v>
      </c>
      <c r="E1464" s="40" t="s">
        <v>58</v>
      </c>
    </row>
    <row r="1465" spans="1:5" ht="12.75">
      <c r="A1465" t="s">
        <v>59</v>
      </c>
      <c r="E1465" s="38" t="s">
        <v>58</v>
      </c>
    </row>
    <row r="1466" spans="1:16" ht="12.75">
      <c r="A1466" s="26" t="s">
        <v>50</v>
      </c>
      <c s="31" t="s">
        <v>1667</v>
      </c>
      <c s="31" t="s">
        <v>4212</v>
      </c>
      <c s="26" t="s">
        <v>52</v>
      </c>
      <c s="32" t="s">
        <v>4213</v>
      </c>
      <c s="33" t="s">
        <v>82</v>
      </c>
      <c s="34">
        <v>1</v>
      </c>
      <c s="35">
        <v>0</v>
      </c>
      <c s="36">
        <f>ROUND(ROUND(H1466,2)*ROUND(G1466,5),2)</f>
      </c>
      <c r="O1466">
        <f>(I1466*21)/100</f>
      </c>
      <c t="s">
        <v>27</v>
      </c>
    </row>
    <row r="1467" spans="1:5" ht="12.75">
      <c r="A1467" s="37" t="s">
        <v>55</v>
      </c>
      <c r="E1467" s="38" t="s">
        <v>58</v>
      </c>
    </row>
    <row r="1468" spans="1:5" ht="12.75">
      <c r="A1468" s="39" t="s">
        <v>57</v>
      </c>
      <c r="E1468" s="40" t="s">
        <v>58</v>
      </c>
    </row>
    <row r="1469" spans="1:5" ht="12.75">
      <c r="A1469" t="s">
        <v>59</v>
      </c>
      <c r="E1469" s="38" t="s">
        <v>58</v>
      </c>
    </row>
    <row r="1470" spans="1:16" ht="25.5">
      <c r="A1470" s="26" t="s">
        <v>50</v>
      </c>
      <c s="31" t="s">
        <v>1670</v>
      </c>
      <c s="31" t="s">
        <v>4214</v>
      </c>
      <c s="26" t="s">
        <v>52</v>
      </c>
      <c s="32" t="s">
        <v>4215</v>
      </c>
      <c s="33" t="s">
        <v>82</v>
      </c>
      <c s="34">
        <v>1</v>
      </c>
      <c s="35">
        <v>0</v>
      </c>
      <c s="36">
        <f>ROUND(ROUND(H1470,2)*ROUND(G1470,5),2)</f>
      </c>
      <c r="O1470">
        <f>(I1470*21)/100</f>
      </c>
      <c t="s">
        <v>27</v>
      </c>
    </row>
    <row r="1471" spans="1:5" ht="12.75">
      <c r="A1471" s="37" t="s">
        <v>55</v>
      </c>
      <c r="E1471" s="38" t="s">
        <v>58</v>
      </c>
    </row>
    <row r="1472" spans="1:5" ht="12.75">
      <c r="A1472" s="39" t="s">
        <v>57</v>
      </c>
      <c r="E1472" s="40" t="s">
        <v>58</v>
      </c>
    </row>
    <row r="1473" spans="1:5" ht="12.75">
      <c r="A1473" t="s">
        <v>59</v>
      </c>
      <c r="E1473" s="38" t="s">
        <v>58</v>
      </c>
    </row>
    <row r="1474" spans="1:16" ht="12.75">
      <c r="A1474" s="26" t="s">
        <v>50</v>
      </c>
      <c s="31" t="s">
        <v>1673</v>
      </c>
      <c s="31" t="s">
        <v>4216</v>
      </c>
      <c s="26" t="s">
        <v>52</v>
      </c>
      <c s="32" t="s">
        <v>4217</v>
      </c>
      <c s="33" t="s">
        <v>82</v>
      </c>
      <c s="34">
        <v>1</v>
      </c>
      <c s="35">
        <v>0</v>
      </c>
      <c s="36">
        <f>ROUND(ROUND(H1474,2)*ROUND(G1474,5),2)</f>
      </c>
      <c r="O1474">
        <f>(I1474*21)/100</f>
      </c>
      <c t="s">
        <v>27</v>
      </c>
    </row>
    <row r="1475" spans="1:5" ht="12.75">
      <c r="A1475" s="37" t="s">
        <v>55</v>
      </c>
      <c r="E1475" s="38" t="s">
        <v>58</v>
      </c>
    </row>
    <row r="1476" spans="1:5" ht="12.75">
      <c r="A1476" s="39" t="s">
        <v>57</v>
      </c>
      <c r="E1476" s="40" t="s">
        <v>58</v>
      </c>
    </row>
    <row r="1477" spans="1:5" ht="12.75">
      <c r="A1477" t="s">
        <v>59</v>
      </c>
      <c r="E1477" s="38" t="s">
        <v>58</v>
      </c>
    </row>
    <row r="1478" spans="1:16" ht="12.75">
      <c r="A1478" s="26" t="s">
        <v>50</v>
      </c>
      <c s="31" t="s">
        <v>1676</v>
      </c>
      <c s="31" t="s">
        <v>4216</v>
      </c>
      <c s="26" t="s">
        <v>2502</v>
      </c>
      <c s="32" t="s">
        <v>4218</v>
      </c>
      <c s="33" t="s">
        <v>82</v>
      </c>
      <c s="34">
        <v>1</v>
      </c>
      <c s="35">
        <v>0</v>
      </c>
      <c s="36">
        <f>ROUND(ROUND(H1478,2)*ROUND(G1478,5),2)</f>
      </c>
      <c r="O1478">
        <f>(I1478*21)/100</f>
      </c>
      <c t="s">
        <v>27</v>
      </c>
    </row>
    <row r="1479" spans="1:5" ht="12.75">
      <c r="A1479" s="37" t="s">
        <v>55</v>
      </c>
      <c r="E1479" s="38" t="s">
        <v>58</v>
      </c>
    </row>
    <row r="1480" spans="1:5" ht="12.75">
      <c r="A1480" s="39" t="s">
        <v>57</v>
      </c>
      <c r="E1480" s="40" t="s">
        <v>58</v>
      </c>
    </row>
    <row r="1481" spans="1:5" ht="12.75">
      <c r="A1481" t="s">
        <v>59</v>
      </c>
      <c r="E1481" s="38" t="s">
        <v>58</v>
      </c>
    </row>
    <row r="1482" spans="1:16" ht="25.5">
      <c r="A1482" s="26" t="s">
        <v>50</v>
      </c>
      <c s="31" t="s">
        <v>1679</v>
      </c>
      <c s="31" t="s">
        <v>4219</v>
      </c>
      <c s="26" t="s">
        <v>52</v>
      </c>
      <c s="32" t="s">
        <v>4220</v>
      </c>
      <c s="33" t="s">
        <v>82</v>
      </c>
      <c s="34">
        <v>1</v>
      </c>
      <c s="35">
        <v>0</v>
      </c>
      <c s="36">
        <f>ROUND(ROUND(H1482,2)*ROUND(G1482,5),2)</f>
      </c>
      <c r="O1482">
        <f>(I1482*21)/100</f>
      </c>
      <c t="s">
        <v>27</v>
      </c>
    </row>
    <row r="1483" spans="1:5" ht="12.75">
      <c r="A1483" s="37" t="s">
        <v>55</v>
      </c>
      <c r="E1483" s="38" t="s">
        <v>58</v>
      </c>
    </row>
    <row r="1484" spans="1:5" ht="12.75">
      <c r="A1484" s="39" t="s">
        <v>57</v>
      </c>
      <c r="E1484" s="40" t="s">
        <v>58</v>
      </c>
    </row>
    <row r="1485" spans="1:5" ht="12.75">
      <c r="A1485" t="s">
        <v>59</v>
      </c>
      <c r="E1485" s="38" t="s">
        <v>58</v>
      </c>
    </row>
    <row r="1486" spans="1:16" ht="25.5">
      <c r="A1486" s="26" t="s">
        <v>50</v>
      </c>
      <c s="31" t="s">
        <v>1682</v>
      </c>
      <c s="31" t="s">
        <v>4221</v>
      </c>
      <c s="26" t="s">
        <v>52</v>
      </c>
      <c s="32" t="s">
        <v>4220</v>
      </c>
      <c s="33" t="s">
        <v>82</v>
      </c>
      <c s="34">
        <v>1</v>
      </c>
      <c s="35">
        <v>0</v>
      </c>
      <c s="36">
        <f>ROUND(ROUND(H1486,2)*ROUND(G1486,5),2)</f>
      </c>
      <c r="O1486">
        <f>(I1486*21)/100</f>
      </c>
      <c t="s">
        <v>27</v>
      </c>
    </row>
    <row r="1487" spans="1:5" ht="12.75">
      <c r="A1487" s="37" t="s">
        <v>55</v>
      </c>
      <c r="E1487" s="38" t="s">
        <v>58</v>
      </c>
    </row>
    <row r="1488" spans="1:5" ht="12.75">
      <c r="A1488" s="39" t="s">
        <v>57</v>
      </c>
      <c r="E1488" s="40" t="s">
        <v>58</v>
      </c>
    </row>
    <row r="1489" spans="1:5" ht="12.75">
      <c r="A1489" t="s">
        <v>59</v>
      </c>
      <c r="E1489" s="38" t="s">
        <v>58</v>
      </c>
    </row>
    <row r="1490" spans="1:16" ht="25.5">
      <c r="A1490" s="26" t="s">
        <v>50</v>
      </c>
      <c s="31" t="s">
        <v>1685</v>
      </c>
      <c s="31" t="s">
        <v>4222</v>
      </c>
      <c s="26" t="s">
        <v>52</v>
      </c>
      <c s="32" t="s">
        <v>4220</v>
      </c>
      <c s="33" t="s">
        <v>82</v>
      </c>
      <c s="34">
        <v>1</v>
      </c>
      <c s="35">
        <v>0</v>
      </c>
      <c s="36">
        <f>ROUND(ROUND(H1490,2)*ROUND(G1490,5),2)</f>
      </c>
      <c r="O1490">
        <f>(I1490*21)/100</f>
      </c>
      <c t="s">
        <v>27</v>
      </c>
    </row>
    <row r="1491" spans="1:5" ht="12.75">
      <c r="A1491" s="37" t="s">
        <v>55</v>
      </c>
      <c r="E1491" s="38" t="s">
        <v>58</v>
      </c>
    </row>
    <row r="1492" spans="1:5" ht="12.75">
      <c r="A1492" s="39" t="s">
        <v>57</v>
      </c>
      <c r="E1492" s="40" t="s">
        <v>58</v>
      </c>
    </row>
    <row r="1493" spans="1:5" ht="12.75">
      <c r="A1493" t="s">
        <v>59</v>
      </c>
      <c r="E1493" s="38" t="s">
        <v>58</v>
      </c>
    </row>
    <row r="1494" spans="1:16" ht="25.5">
      <c r="A1494" s="26" t="s">
        <v>50</v>
      </c>
      <c s="31" t="s">
        <v>1688</v>
      </c>
      <c s="31" t="s">
        <v>4223</v>
      </c>
      <c s="26" t="s">
        <v>52</v>
      </c>
      <c s="32" t="s">
        <v>4224</v>
      </c>
      <c s="33" t="s">
        <v>82</v>
      </c>
      <c s="34">
        <v>1</v>
      </c>
      <c s="35">
        <v>0</v>
      </c>
      <c s="36">
        <f>ROUND(ROUND(H1494,2)*ROUND(G1494,5),2)</f>
      </c>
      <c r="O1494">
        <f>(I1494*21)/100</f>
      </c>
      <c t="s">
        <v>27</v>
      </c>
    </row>
    <row r="1495" spans="1:5" ht="12.75">
      <c r="A1495" s="37" t="s">
        <v>55</v>
      </c>
      <c r="E1495" s="38" t="s">
        <v>58</v>
      </c>
    </row>
    <row r="1496" spans="1:5" ht="12.75">
      <c r="A1496" s="39" t="s">
        <v>57</v>
      </c>
      <c r="E1496" s="40" t="s">
        <v>58</v>
      </c>
    </row>
    <row r="1497" spans="1:5" ht="12.75">
      <c r="A1497" t="s">
        <v>59</v>
      </c>
      <c r="E1497" s="38" t="s">
        <v>58</v>
      </c>
    </row>
    <row r="1498" spans="1:16" ht="12.75">
      <c r="A1498" s="26" t="s">
        <v>50</v>
      </c>
      <c s="31" t="s">
        <v>1691</v>
      </c>
      <c s="31" t="s">
        <v>4225</v>
      </c>
      <c s="26" t="s">
        <v>52</v>
      </c>
      <c s="32" t="s">
        <v>4226</v>
      </c>
      <c s="33" t="s">
        <v>82</v>
      </c>
      <c s="34">
        <v>1</v>
      </c>
      <c s="35">
        <v>0</v>
      </c>
      <c s="36">
        <f>ROUND(ROUND(H1498,2)*ROUND(G1498,5),2)</f>
      </c>
      <c r="O1498">
        <f>(I1498*21)/100</f>
      </c>
      <c t="s">
        <v>27</v>
      </c>
    </row>
    <row r="1499" spans="1:5" ht="12.75">
      <c r="A1499" s="37" t="s">
        <v>55</v>
      </c>
      <c r="E1499" s="38" t="s">
        <v>58</v>
      </c>
    </row>
    <row r="1500" spans="1:5" ht="12.75">
      <c r="A1500" s="39" t="s">
        <v>57</v>
      </c>
      <c r="E1500" s="40" t="s">
        <v>58</v>
      </c>
    </row>
    <row r="1501" spans="1:5" ht="12.75">
      <c r="A1501" t="s">
        <v>59</v>
      </c>
      <c r="E1501" s="38" t="s">
        <v>58</v>
      </c>
    </row>
    <row r="1502" spans="1:16" ht="25.5">
      <c r="A1502" s="26" t="s">
        <v>50</v>
      </c>
      <c s="31" t="s">
        <v>1694</v>
      </c>
      <c s="31" t="s">
        <v>4227</v>
      </c>
      <c s="26" t="s">
        <v>52</v>
      </c>
      <c s="32" t="s">
        <v>4228</v>
      </c>
      <c s="33" t="s">
        <v>82</v>
      </c>
      <c s="34">
        <v>1</v>
      </c>
      <c s="35">
        <v>0</v>
      </c>
      <c s="36">
        <f>ROUND(ROUND(H1502,2)*ROUND(G1502,5),2)</f>
      </c>
      <c r="O1502">
        <f>(I1502*21)/100</f>
      </c>
      <c t="s">
        <v>27</v>
      </c>
    </row>
    <row r="1503" spans="1:5" ht="12.75">
      <c r="A1503" s="37" t="s">
        <v>55</v>
      </c>
      <c r="E1503" s="38" t="s">
        <v>58</v>
      </c>
    </row>
    <row r="1504" spans="1:5" ht="12.75">
      <c r="A1504" s="39" t="s">
        <v>57</v>
      </c>
      <c r="E1504" s="40" t="s">
        <v>58</v>
      </c>
    </row>
    <row r="1505" spans="1:5" ht="12.75">
      <c r="A1505" t="s">
        <v>59</v>
      </c>
      <c r="E1505" s="38" t="s">
        <v>58</v>
      </c>
    </row>
    <row r="1506" spans="1:16" ht="25.5">
      <c r="A1506" s="26" t="s">
        <v>50</v>
      </c>
      <c s="31" t="s">
        <v>1697</v>
      </c>
      <c s="31" t="s">
        <v>4229</v>
      </c>
      <c s="26" t="s">
        <v>52</v>
      </c>
      <c s="32" t="s">
        <v>4230</v>
      </c>
      <c s="33" t="s">
        <v>82</v>
      </c>
      <c s="34">
        <v>1</v>
      </c>
      <c s="35">
        <v>0</v>
      </c>
      <c s="36">
        <f>ROUND(ROUND(H1506,2)*ROUND(G1506,5),2)</f>
      </c>
      <c r="O1506">
        <f>(I1506*21)/100</f>
      </c>
      <c t="s">
        <v>27</v>
      </c>
    </row>
    <row r="1507" spans="1:5" ht="12.75">
      <c r="A1507" s="37" t="s">
        <v>55</v>
      </c>
      <c r="E1507" s="38" t="s">
        <v>58</v>
      </c>
    </row>
    <row r="1508" spans="1:5" ht="12.75">
      <c r="A1508" s="39" t="s">
        <v>57</v>
      </c>
      <c r="E1508" s="40" t="s">
        <v>58</v>
      </c>
    </row>
    <row r="1509" spans="1:5" ht="12.75">
      <c r="A1509" t="s">
        <v>59</v>
      </c>
      <c r="E1509" s="38" t="s">
        <v>58</v>
      </c>
    </row>
    <row r="1510" spans="1:16" ht="25.5">
      <c r="A1510" s="26" t="s">
        <v>50</v>
      </c>
      <c s="31" t="s">
        <v>1700</v>
      </c>
      <c s="31" t="s">
        <v>4231</v>
      </c>
      <c s="26" t="s">
        <v>52</v>
      </c>
      <c s="32" t="s">
        <v>4230</v>
      </c>
      <c s="33" t="s">
        <v>82</v>
      </c>
      <c s="34">
        <v>1</v>
      </c>
      <c s="35">
        <v>0</v>
      </c>
      <c s="36">
        <f>ROUND(ROUND(H1510,2)*ROUND(G1510,5),2)</f>
      </c>
      <c r="O1510">
        <f>(I1510*21)/100</f>
      </c>
      <c t="s">
        <v>27</v>
      </c>
    </row>
    <row r="1511" spans="1:5" ht="12.75">
      <c r="A1511" s="37" t="s">
        <v>55</v>
      </c>
      <c r="E1511" s="38" t="s">
        <v>58</v>
      </c>
    </row>
    <row r="1512" spans="1:5" ht="12.75">
      <c r="A1512" s="39" t="s">
        <v>57</v>
      </c>
      <c r="E1512" s="40" t="s">
        <v>58</v>
      </c>
    </row>
    <row r="1513" spans="1:5" ht="12.75">
      <c r="A1513" t="s">
        <v>59</v>
      </c>
      <c r="E1513" s="38" t="s">
        <v>58</v>
      </c>
    </row>
    <row r="1514" spans="1:16" ht="25.5">
      <c r="A1514" s="26" t="s">
        <v>50</v>
      </c>
      <c s="31" t="s">
        <v>1703</v>
      </c>
      <c s="31" t="s">
        <v>4232</v>
      </c>
      <c s="26" t="s">
        <v>52</v>
      </c>
      <c s="32" t="s">
        <v>4230</v>
      </c>
      <c s="33" t="s">
        <v>82</v>
      </c>
      <c s="34">
        <v>1</v>
      </c>
      <c s="35">
        <v>0</v>
      </c>
      <c s="36">
        <f>ROUND(ROUND(H1514,2)*ROUND(G1514,5),2)</f>
      </c>
      <c r="O1514">
        <f>(I1514*21)/100</f>
      </c>
      <c t="s">
        <v>27</v>
      </c>
    </row>
    <row r="1515" spans="1:5" ht="12.75">
      <c r="A1515" s="37" t="s">
        <v>55</v>
      </c>
      <c r="E1515" s="38" t="s">
        <v>58</v>
      </c>
    </row>
    <row r="1516" spans="1:5" ht="12.75">
      <c r="A1516" s="39" t="s">
        <v>57</v>
      </c>
      <c r="E1516" s="40" t="s">
        <v>58</v>
      </c>
    </row>
    <row r="1517" spans="1:5" ht="12.75">
      <c r="A1517" t="s">
        <v>59</v>
      </c>
      <c r="E1517" s="38" t="s">
        <v>58</v>
      </c>
    </row>
    <row r="1518" spans="1:16" ht="25.5">
      <c r="A1518" s="26" t="s">
        <v>50</v>
      </c>
      <c s="31" t="s">
        <v>1706</v>
      </c>
      <c s="31" t="s">
        <v>4233</v>
      </c>
      <c s="26" t="s">
        <v>52</v>
      </c>
      <c s="32" t="s">
        <v>4234</v>
      </c>
      <c s="33" t="s">
        <v>82</v>
      </c>
      <c s="34">
        <v>1</v>
      </c>
      <c s="35">
        <v>0</v>
      </c>
      <c s="36">
        <f>ROUND(ROUND(H1518,2)*ROUND(G1518,5),2)</f>
      </c>
      <c r="O1518">
        <f>(I1518*21)/100</f>
      </c>
      <c t="s">
        <v>27</v>
      </c>
    </row>
    <row r="1519" spans="1:5" ht="12.75">
      <c r="A1519" s="37" t="s">
        <v>55</v>
      </c>
      <c r="E1519" s="38" t="s">
        <v>58</v>
      </c>
    </row>
    <row r="1520" spans="1:5" ht="12.75">
      <c r="A1520" s="39" t="s">
        <v>57</v>
      </c>
      <c r="E1520" s="40" t="s">
        <v>58</v>
      </c>
    </row>
    <row r="1521" spans="1:5" ht="12.75">
      <c r="A1521" t="s">
        <v>59</v>
      </c>
      <c r="E1521" s="38" t="s">
        <v>58</v>
      </c>
    </row>
    <row r="1522" spans="1:16" ht="12.75">
      <c r="A1522" s="26" t="s">
        <v>50</v>
      </c>
      <c s="31" t="s">
        <v>1709</v>
      </c>
      <c s="31" t="s">
        <v>4235</v>
      </c>
      <c s="26" t="s">
        <v>52</v>
      </c>
      <c s="32" t="s">
        <v>4236</v>
      </c>
      <c s="33" t="s">
        <v>82</v>
      </c>
      <c s="34">
        <v>1</v>
      </c>
      <c s="35">
        <v>0</v>
      </c>
      <c s="36">
        <f>ROUND(ROUND(H1522,2)*ROUND(G1522,5),2)</f>
      </c>
      <c r="O1522">
        <f>(I1522*21)/100</f>
      </c>
      <c t="s">
        <v>27</v>
      </c>
    </row>
    <row r="1523" spans="1:5" ht="12.75">
      <c r="A1523" s="37" t="s">
        <v>55</v>
      </c>
      <c r="E1523" s="38" t="s">
        <v>58</v>
      </c>
    </row>
    <row r="1524" spans="1:5" ht="12.75">
      <c r="A1524" s="39" t="s">
        <v>57</v>
      </c>
      <c r="E1524" s="40" t="s">
        <v>58</v>
      </c>
    </row>
    <row r="1525" spans="1:5" ht="12.75">
      <c r="A1525" t="s">
        <v>59</v>
      </c>
      <c r="E1525" s="38" t="s">
        <v>58</v>
      </c>
    </row>
    <row r="1526" spans="1:16" ht="12.75">
      <c r="A1526" s="26" t="s">
        <v>50</v>
      </c>
      <c s="31" t="s">
        <v>1712</v>
      </c>
      <c s="31" t="s">
        <v>4237</v>
      </c>
      <c s="26" t="s">
        <v>52</v>
      </c>
      <c s="32" t="s">
        <v>4238</v>
      </c>
      <c s="33" t="s">
        <v>82</v>
      </c>
      <c s="34">
        <v>1</v>
      </c>
      <c s="35">
        <v>0</v>
      </c>
      <c s="36">
        <f>ROUND(ROUND(H1526,2)*ROUND(G1526,5),2)</f>
      </c>
      <c r="O1526">
        <f>(I1526*21)/100</f>
      </c>
      <c t="s">
        <v>27</v>
      </c>
    </row>
    <row r="1527" spans="1:5" ht="12.75">
      <c r="A1527" s="37" t="s">
        <v>55</v>
      </c>
      <c r="E1527" s="38" t="s">
        <v>58</v>
      </c>
    </row>
    <row r="1528" spans="1:5" ht="12.75">
      <c r="A1528" s="39" t="s">
        <v>57</v>
      </c>
      <c r="E1528" s="40" t="s">
        <v>58</v>
      </c>
    </row>
    <row r="1529" spans="1:5" ht="12.75">
      <c r="A1529" t="s">
        <v>59</v>
      </c>
      <c r="E1529" s="38" t="s">
        <v>58</v>
      </c>
    </row>
    <row r="1530" spans="1:16" ht="12.75">
      <c r="A1530" s="26" t="s">
        <v>50</v>
      </c>
      <c s="31" t="s">
        <v>1715</v>
      </c>
      <c s="31" t="s">
        <v>4239</v>
      </c>
      <c s="26" t="s">
        <v>52</v>
      </c>
      <c s="32" t="s">
        <v>4240</v>
      </c>
      <c s="33" t="s">
        <v>82</v>
      </c>
      <c s="34">
        <v>1</v>
      </c>
      <c s="35">
        <v>0</v>
      </c>
      <c s="36">
        <f>ROUND(ROUND(H1530,2)*ROUND(G1530,5),2)</f>
      </c>
      <c r="O1530">
        <f>(I1530*21)/100</f>
      </c>
      <c t="s">
        <v>27</v>
      </c>
    </row>
    <row r="1531" spans="1:5" ht="12.75">
      <c r="A1531" s="37" t="s">
        <v>55</v>
      </c>
      <c r="E1531" s="38" t="s">
        <v>58</v>
      </c>
    </row>
    <row r="1532" spans="1:5" ht="12.75">
      <c r="A1532" s="39" t="s">
        <v>57</v>
      </c>
      <c r="E1532" s="40" t="s">
        <v>58</v>
      </c>
    </row>
    <row r="1533" spans="1:5" ht="12.75">
      <c r="A1533" t="s">
        <v>59</v>
      </c>
      <c r="E1533" s="38" t="s">
        <v>58</v>
      </c>
    </row>
    <row r="1534" spans="1:16" ht="12.75">
      <c r="A1534" s="26" t="s">
        <v>50</v>
      </c>
      <c s="31" t="s">
        <v>1720</v>
      </c>
      <c s="31" t="s">
        <v>4241</v>
      </c>
      <c s="26" t="s">
        <v>52</v>
      </c>
      <c s="32" t="s">
        <v>4238</v>
      </c>
      <c s="33" t="s">
        <v>82</v>
      </c>
      <c s="34">
        <v>1</v>
      </c>
      <c s="35">
        <v>0</v>
      </c>
      <c s="36">
        <f>ROUND(ROUND(H1534,2)*ROUND(G1534,5),2)</f>
      </c>
      <c r="O1534">
        <f>(I1534*21)/100</f>
      </c>
      <c t="s">
        <v>27</v>
      </c>
    </row>
    <row r="1535" spans="1:5" ht="12.75">
      <c r="A1535" s="37" t="s">
        <v>55</v>
      </c>
      <c r="E1535" s="38" t="s">
        <v>58</v>
      </c>
    </row>
    <row r="1536" spans="1:5" ht="12.75">
      <c r="A1536" s="39" t="s">
        <v>57</v>
      </c>
      <c r="E1536" s="40" t="s">
        <v>58</v>
      </c>
    </row>
    <row r="1537" spans="1:5" ht="12.75">
      <c r="A1537" t="s">
        <v>59</v>
      </c>
      <c r="E1537" s="38" t="s">
        <v>58</v>
      </c>
    </row>
    <row r="1538" spans="1:16" ht="25.5">
      <c r="A1538" s="26" t="s">
        <v>50</v>
      </c>
      <c s="31" t="s">
        <v>1723</v>
      </c>
      <c s="31" t="s">
        <v>4242</v>
      </c>
      <c s="26" t="s">
        <v>52</v>
      </c>
      <c s="32" t="s">
        <v>4243</v>
      </c>
      <c s="33" t="s">
        <v>82</v>
      </c>
      <c s="34">
        <v>1</v>
      </c>
      <c s="35">
        <v>0</v>
      </c>
      <c s="36">
        <f>ROUND(ROUND(H1538,2)*ROUND(G1538,5),2)</f>
      </c>
      <c r="O1538">
        <f>(I1538*21)/100</f>
      </c>
      <c t="s">
        <v>27</v>
      </c>
    </row>
    <row r="1539" spans="1:5" ht="12.75">
      <c r="A1539" s="37" t="s">
        <v>55</v>
      </c>
      <c r="E1539" s="38" t="s">
        <v>58</v>
      </c>
    </row>
    <row r="1540" spans="1:5" ht="12.75">
      <c r="A1540" s="39" t="s">
        <v>57</v>
      </c>
      <c r="E1540" s="40" t="s">
        <v>58</v>
      </c>
    </row>
    <row r="1541" spans="1:5" ht="12.75">
      <c r="A1541" t="s">
        <v>59</v>
      </c>
      <c r="E1541" s="38" t="s">
        <v>58</v>
      </c>
    </row>
    <row r="1542" spans="1:16" ht="25.5">
      <c r="A1542" s="26" t="s">
        <v>50</v>
      </c>
      <c s="31" t="s">
        <v>1726</v>
      </c>
      <c s="31" t="s">
        <v>4242</v>
      </c>
      <c s="26" t="s">
        <v>2502</v>
      </c>
      <c s="32" t="s">
        <v>4243</v>
      </c>
      <c s="33" t="s">
        <v>82</v>
      </c>
      <c s="34">
        <v>1</v>
      </c>
      <c s="35">
        <v>0</v>
      </c>
      <c s="36">
        <f>ROUND(ROUND(H1542,2)*ROUND(G1542,5),2)</f>
      </c>
      <c r="O1542">
        <f>(I1542*21)/100</f>
      </c>
      <c t="s">
        <v>27</v>
      </c>
    </row>
    <row r="1543" spans="1:5" ht="12.75">
      <c r="A1543" s="37" t="s">
        <v>55</v>
      </c>
      <c r="E1543" s="38" t="s">
        <v>58</v>
      </c>
    </row>
    <row r="1544" spans="1:5" ht="12.75">
      <c r="A1544" s="39" t="s">
        <v>57</v>
      </c>
      <c r="E1544" s="40" t="s">
        <v>58</v>
      </c>
    </row>
    <row r="1545" spans="1:5" ht="12.75">
      <c r="A1545" t="s">
        <v>59</v>
      </c>
      <c r="E1545" s="38" t="s">
        <v>58</v>
      </c>
    </row>
    <row r="1546" spans="1:16" ht="25.5">
      <c r="A1546" s="26" t="s">
        <v>50</v>
      </c>
      <c s="31" t="s">
        <v>1756</v>
      </c>
      <c s="31" t="s">
        <v>4242</v>
      </c>
      <c s="26" t="s">
        <v>4183</v>
      </c>
      <c s="32" t="s">
        <v>4243</v>
      </c>
      <c s="33" t="s">
        <v>82</v>
      </c>
      <c s="34">
        <v>1</v>
      </c>
      <c s="35">
        <v>0</v>
      </c>
      <c s="36">
        <f>ROUND(ROUND(H1546,2)*ROUND(G1546,5),2)</f>
      </c>
      <c r="O1546">
        <f>(I1546*21)/100</f>
      </c>
      <c t="s">
        <v>27</v>
      </c>
    </row>
    <row r="1547" spans="1:5" ht="12.75">
      <c r="A1547" s="37" t="s">
        <v>55</v>
      </c>
      <c r="E1547" s="38" t="s">
        <v>58</v>
      </c>
    </row>
    <row r="1548" spans="1:5" ht="12.75">
      <c r="A1548" s="39" t="s">
        <v>57</v>
      </c>
      <c r="E1548" s="40" t="s">
        <v>58</v>
      </c>
    </row>
    <row r="1549" spans="1:5" ht="12.75">
      <c r="A1549" t="s">
        <v>59</v>
      </c>
      <c r="E1549" s="38" t="s">
        <v>58</v>
      </c>
    </row>
    <row r="1550" spans="1:16" ht="25.5">
      <c r="A1550" s="26" t="s">
        <v>50</v>
      </c>
      <c s="31" t="s">
        <v>1759</v>
      </c>
      <c s="31" t="s">
        <v>4242</v>
      </c>
      <c s="26" t="s">
        <v>4184</v>
      </c>
      <c s="32" t="s">
        <v>4243</v>
      </c>
      <c s="33" t="s">
        <v>82</v>
      </c>
      <c s="34">
        <v>1</v>
      </c>
      <c s="35">
        <v>0</v>
      </c>
      <c s="36">
        <f>ROUND(ROUND(H1550,2)*ROUND(G1550,5),2)</f>
      </c>
      <c r="O1550">
        <f>(I1550*21)/100</f>
      </c>
      <c t="s">
        <v>27</v>
      </c>
    </row>
    <row r="1551" spans="1:5" ht="12.75">
      <c r="A1551" s="37" t="s">
        <v>55</v>
      </c>
      <c r="E1551" s="38" t="s">
        <v>58</v>
      </c>
    </row>
    <row r="1552" spans="1:5" ht="12.75">
      <c r="A1552" s="39" t="s">
        <v>57</v>
      </c>
      <c r="E1552" s="40" t="s">
        <v>58</v>
      </c>
    </row>
    <row r="1553" spans="1:5" ht="12.75">
      <c r="A1553" t="s">
        <v>59</v>
      </c>
      <c r="E1553" s="38" t="s">
        <v>58</v>
      </c>
    </row>
    <row r="1554" spans="1:16" ht="25.5">
      <c r="A1554" s="26" t="s">
        <v>50</v>
      </c>
      <c s="31" t="s">
        <v>1729</v>
      </c>
      <c s="31" t="s">
        <v>4242</v>
      </c>
      <c s="26" t="s">
        <v>2505</v>
      </c>
      <c s="32" t="s">
        <v>4243</v>
      </c>
      <c s="33" t="s">
        <v>82</v>
      </c>
      <c s="34">
        <v>1</v>
      </c>
      <c s="35">
        <v>0</v>
      </c>
      <c s="36">
        <f>ROUND(ROUND(H1554,2)*ROUND(G1554,5),2)</f>
      </c>
      <c r="O1554">
        <f>(I1554*21)/100</f>
      </c>
      <c t="s">
        <v>27</v>
      </c>
    </row>
    <row r="1555" spans="1:5" ht="12.75">
      <c r="A1555" s="37" t="s">
        <v>55</v>
      </c>
      <c r="E1555" s="38" t="s">
        <v>58</v>
      </c>
    </row>
    <row r="1556" spans="1:5" ht="12.75">
      <c r="A1556" s="39" t="s">
        <v>57</v>
      </c>
      <c r="E1556" s="40" t="s">
        <v>58</v>
      </c>
    </row>
    <row r="1557" spans="1:5" ht="12.75">
      <c r="A1557" t="s">
        <v>59</v>
      </c>
      <c r="E1557" s="38" t="s">
        <v>58</v>
      </c>
    </row>
    <row r="1558" spans="1:16" ht="25.5">
      <c r="A1558" s="26" t="s">
        <v>50</v>
      </c>
      <c s="31" t="s">
        <v>1732</v>
      </c>
      <c s="31" t="s">
        <v>4242</v>
      </c>
      <c s="26" t="s">
        <v>3310</v>
      </c>
      <c s="32" t="s">
        <v>4243</v>
      </c>
      <c s="33" t="s">
        <v>82</v>
      </c>
      <c s="34">
        <v>1</v>
      </c>
      <c s="35">
        <v>0</v>
      </c>
      <c s="36">
        <f>ROUND(ROUND(H1558,2)*ROUND(G1558,5),2)</f>
      </c>
      <c r="O1558">
        <f>(I1558*21)/100</f>
      </c>
      <c t="s">
        <v>27</v>
      </c>
    </row>
    <row r="1559" spans="1:5" ht="12.75">
      <c r="A1559" s="37" t="s">
        <v>55</v>
      </c>
      <c r="E1559" s="38" t="s">
        <v>58</v>
      </c>
    </row>
    <row r="1560" spans="1:5" ht="12.75">
      <c r="A1560" s="39" t="s">
        <v>57</v>
      </c>
      <c r="E1560" s="40" t="s">
        <v>58</v>
      </c>
    </row>
    <row r="1561" spans="1:5" ht="12.75">
      <c r="A1561" t="s">
        <v>59</v>
      </c>
      <c r="E1561" s="38" t="s">
        <v>58</v>
      </c>
    </row>
    <row r="1562" spans="1:16" ht="25.5">
      <c r="A1562" s="26" t="s">
        <v>50</v>
      </c>
      <c s="31" t="s">
        <v>1735</v>
      </c>
      <c s="31" t="s">
        <v>4242</v>
      </c>
      <c s="26" t="s">
        <v>3312</v>
      </c>
      <c s="32" t="s">
        <v>4243</v>
      </c>
      <c s="33" t="s">
        <v>82</v>
      </c>
      <c s="34">
        <v>1</v>
      </c>
      <c s="35">
        <v>0</v>
      </c>
      <c s="36">
        <f>ROUND(ROUND(H1562,2)*ROUND(G1562,5),2)</f>
      </c>
      <c r="O1562">
        <f>(I1562*21)/100</f>
      </c>
      <c t="s">
        <v>27</v>
      </c>
    </row>
    <row r="1563" spans="1:5" ht="12.75">
      <c r="A1563" s="37" t="s">
        <v>55</v>
      </c>
      <c r="E1563" s="38" t="s">
        <v>58</v>
      </c>
    </row>
    <row r="1564" spans="1:5" ht="12.75">
      <c r="A1564" s="39" t="s">
        <v>57</v>
      </c>
      <c r="E1564" s="40" t="s">
        <v>58</v>
      </c>
    </row>
    <row r="1565" spans="1:5" ht="12.75">
      <c r="A1565" t="s">
        <v>59</v>
      </c>
      <c r="E1565" s="38" t="s">
        <v>58</v>
      </c>
    </row>
    <row r="1566" spans="1:16" ht="25.5">
      <c r="A1566" s="26" t="s">
        <v>50</v>
      </c>
      <c s="31" t="s">
        <v>1738</v>
      </c>
      <c s="31" t="s">
        <v>4242</v>
      </c>
      <c s="26" t="s">
        <v>3314</v>
      </c>
      <c s="32" t="s">
        <v>4243</v>
      </c>
      <c s="33" t="s">
        <v>82</v>
      </c>
      <c s="34">
        <v>1</v>
      </c>
      <c s="35">
        <v>0</v>
      </c>
      <c s="36">
        <f>ROUND(ROUND(H1566,2)*ROUND(G1566,5),2)</f>
      </c>
      <c r="O1566">
        <f>(I1566*21)/100</f>
      </c>
      <c t="s">
        <v>27</v>
      </c>
    </row>
    <row r="1567" spans="1:5" ht="12.75">
      <c r="A1567" s="37" t="s">
        <v>55</v>
      </c>
      <c r="E1567" s="38" t="s">
        <v>58</v>
      </c>
    </row>
    <row r="1568" spans="1:5" ht="12.75">
      <c r="A1568" s="39" t="s">
        <v>57</v>
      </c>
      <c r="E1568" s="40" t="s">
        <v>58</v>
      </c>
    </row>
    <row r="1569" spans="1:5" ht="12.75">
      <c r="A1569" t="s">
        <v>59</v>
      </c>
      <c r="E1569" s="38" t="s">
        <v>58</v>
      </c>
    </row>
    <row r="1570" spans="1:16" ht="25.5">
      <c r="A1570" s="26" t="s">
        <v>50</v>
      </c>
      <c s="31" t="s">
        <v>1741</v>
      </c>
      <c s="31" t="s">
        <v>4242</v>
      </c>
      <c s="26" t="s">
        <v>3316</v>
      </c>
      <c s="32" t="s">
        <v>4243</v>
      </c>
      <c s="33" t="s">
        <v>82</v>
      </c>
      <c s="34">
        <v>1</v>
      </c>
      <c s="35">
        <v>0</v>
      </c>
      <c s="36">
        <f>ROUND(ROUND(H1570,2)*ROUND(G1570,5),2)</f>
      </c>
      <c r="O1570">
        <f>(I1570*21)/100</f>
      </c>
      <c t="s">
        <v>27</v>
      </c>
    </row>
    <row r="1571" spans="1:5" ht="12.75">
      <c r="A1571" s="37" t="s">
        <v>55</v>
      </c>
      <c r="E1571" s="38" t="s">
        <v>58</v>
      </c>
    </row>
    <row r="1572" spans="1:5" ht="12.75">
      <c r="A1572" s="39" t="s">
        <v>57</v>
      </c>
      <c r="E1572" s="40" t="s">
        <v>58</v>
      </c>
    </row>
    <row r="1573" spans="1:5" ht="12.75">
      <c r="A1573" t="s">
        <v>59</v>
      </c>
      <c r="E1573" s="38" t="s">
        <v>58</v>
      </c>
    </row>
    <row r="1574" spans="1:16" ht="25.5">
      <c r="A1574" s="26" t="s">
        <v>50</v>
      </c>
      <c s="31" t="s">
        <v>1745</v>
      </c>
      <c s="31" t="s">
        <v>4242</v>
      </c>
      <c s="26" t="s">
        <v>3318</v>
      </c>
      <c s="32" t="s">
        <v>4243</v>
      </c>
      <c s="33" t="s">
        <v>82</v>
      </c>
      <c s="34">
        <v>1</v>
      </c>
      <c s="35">
        <v>0</v>
      </c>
      <c s="36">
        <f>ROUND(ROUND(H1574,2)*ROUND(G1574,5),2)</f>
      </c>
      <c r="O1574">
        <f>(I1574*21)/100</f>
      </c>
      <c t="s">
        <v>27</v>
      </c>
    </row>
    <row r="1575" spans="1:5" ht="12.75">
      <c r="A1575" s="37" t="s">
        <v>55</v>
      </c>
      <c r="E1575" s="38" t="s">
        <v>58</v>
      </c>
    </row>
    <row r="1576" spans="1:5" ht="12.75">
      <c r="A1576" s="39" t="s">
        <v>57</v>
      </c>
      <c r="E1576" s="40" t="s">
        <v>58</v>
      </c>
    </row>
    <row r="1577" spans="1:5" ht="12.75">
      <c r="A1577" t="s">
        <v>59</v>
      </c>
      <c r="E1577" s="38" t="s">
        <v>58</v>
      </c>
    </row>
    <row r="1578" spans="1:16" ht="25.5">
      <c r="A1578" s="26" t="s">
        <v>50</v>
      </c>
      <c s="31" t="s">
        <v>1748</v>
      </c>
      <c s="31" t="s">
        <v>4242</v>
      </c>
      <c s="26" t="s">
        <v>4189</v>
      </c>
      <c s="32" t="s">
        <v>4243</v>
      </c>
      <c s="33" t="s">
        <v>82</v>
      </c>
      <c s="34">
        <v>1</v>
      </c>
      <c s="35">
        <v>0</v>
      </c>
      <c s="36">
        <f>ROUND(ROUND(H1578,2)*ROUND(G1578,5),2)</f>
      </c>
      <c r="O1578">
        <f>(I1578*21)/100</f>
      </c>
      <c t="s">
        <v>27</v>
      </c>
    </row>
    <row r="1579" spans="1:5" ht="12.75">
      <c r="A1579" s="37" t="s">
        <v>55</v>
      </c>
      <c r="E1579" s="38" t="s">
        <v>58</v>
      </c>
    </row>
    <row r="1580" spans="1:5" ht="12.75">
      <c r="A1580" s="39" t="s">
        <v>57</v>
      </c>
      <c r="E1580" s="40" t="s">
        <v>58</v>
      </c>
    </row>
    <row r="1581" spans="1:5" ht="12.75">
      <c r="A1581" t="s">
        <v>59</v>
      </c>
      <c r="E1581" s="38" t="s">
        <v>58</v>
      </c>
    </row>
    <row r="1582" spans="1:16" ht="25.5">
      <c r="A1582" s="26" t="s">
        <v>50</v>
      </c>
      <c s="31" t="s">
        <v>1751</v>
      </c>
      <c s="31" t="s">
        <v>4242</v>
      </c>
      <c s="26" t="s">
        <v>4190</v>
      </c>
      <c s="32" t="s">
        <v>4243</v>
      </c>
      <c s="33" t="s">
        <v>82</v>
      </c>
      <c s="34">
        <v>1</v>
      </c>
      <c s="35">
        <v>0</v>
      </c>
      <c s="36">
        <f>ROUND(ROUND(H1582,2)*ROUND(G1582,5),2)</f>
      </c>
      <c r="O1582">
        <f>(I1582*21)/100</f>
      </c>
      <c t="s">
        <v>27</v>
      </c>
    </row>
    <row r="1583" spans="1:5" ht="12.75">
      <c r="A1583" s="37" t="s">
        <v>55</v>
      </c>
      <c r="E1583" s="38" t="s">
        <v>58</v>
      </c>
    </row>
    <row r="1584" spans="1:5" ht="12.75">
      <c r="A1584" s="39" t="s">
        <v>57</v>
      </c>
      <c r="E1584" s="40" t="s">
        <v>58</v>
      </c>
    </row>
    <row r="1585" spans="1:5" ht="12.75">
      <c r="A1585" t="s">
        <v>59</v>
      </c>
      <c r="E1585" s="38" t="s">
        <v>58</v>
      </c>
    </row>
    <row r="1586" spans="1:16" ht="25.5">
      <c r="A1586" s="26" t="s">
        <v>50</v>
      </c>
      <c s="31" t="s">
        <v>1762</v>
      </c>
      <c s="31" t="s">
        <v>4244</v>
      </c>
      <c s="26" t="s">
        <v>52</v>
      </c>
      <c s="32" t="s">
        <v>4245</v>
      </c>
      <c s="33" t="s">
        <v>82</v>
      </c>
      <c s="34">
        <v>1</v>
      </c>
      <c s="35">
        <v>0</v>
      </c>
      <c s="36">
        <f>ROUND(ROUND(H1586,2)*ROUND(G1586,5),2)</f>
      </c>
      <c r="O1586">
        <f>(I1586*21)/100</f>
      </c>
      <c t="s">
        <v>27</v>
      </c>
    </row>
    <row r="1587" spans="1:5" ht="12.75">
      <c r="A1587" s="37" t="s">
        <v>55</v>
      </c>
      <c r="E1587" s="38" t="s">
        <v>58</v>
      </c>
    </row>
    <row r="1588" spans="1:5" ht="12.75">
      <c r="A1588" s="39" t="s">
        <v>57</v>
      </c>
      <c r="E1588" s="40" t="s">
        <v>58</v>
      </c>
    </row>
    <row r="1589" spans="1:5" ht="12.75">
      <c r="A1589" t="s">
        <v>59</v>
      </c>
      <c r="E1589" s="38" t="s">
        <v>58</v>
      </c>
    </row>
    <row r="1590" spans="1:16" ht="25.5">
      <c r="A1590" s="26" t="s">
        <v>50</v>
      </c>
      <c s="31" t="s">
        <v>1765</v>
      </c>
      <c s="31" t="s">
        <v>4246</v>
      </c>
      <c s="26" t="s">
        <v>52</v>
      </c>
      <c s="32" t="s">
        <v>4245</v>
      </c>
      <c s="33" t="s">
        <v>82</v>
      </c>
      <c s="34">
        <v>1</v>
      </c>
      <c s="35">
        <v>0</v>
      </c>
      <c s="36">
        <f>ROUND(ROUND(H1590,2)*ROUND(G1590,5),2)</f>
      </c>
      <c r="O1590">
        <f>(I1590*21)/100</f>
      </c>
      <c t="s">
        <v>27</v>
      </c>
    </row>
    <row r="1591" spans="1:5" ht="12.75">
      <c r="A1591" s="37" t="s">
        <v>55</v>
      </c>
      <c r="E1591" s="38" t="s">
        <v>58</v>
      </c>
    </row>
    <row r="1592" spans="1:5" ht="12.75">
      <c r="A1592" s="39" t="s">
        <v>57</v>
      </c>
      <c r="E1592" s="40" t="s">
        <v>58</v>
      </c>
    </row>
    <row r="1593" spans="1:5" ht="12.75">
      <c r="A1593" t="s">
        <v>59</v>
      </c>
      <c r="E1593" s="38" t="s">
        <v>58</v>
      </c>
    </row>
    <row r="1594" spans="1:16" ht="25.5">
      <c r="A1594" s="26" t="s">
        <v>50</v>
      </c>
      <c s="31" t="s">
        <v>1768</v>
      </c>
      <c s="31" t="s">
        <v>4247</v>
      </c>
      <c s="26" t="s">
        <v>52</v>
      </c>
      <c s="32" t="s">
        <v>4248</v>
      </c>
      <c s="33" t="s">
        <v>82</v>
      </c>
      <c s="34">
        <v>1</v>
      </c>
      <c s="35">
        <v>0</v>
      </c>
      <c s="36">
        <f>ROUND(ROUND(H1594,2)*ROUND(G1594,5),2)</f>
      </c>
      <c r="O1594">
        <f>(I1594*21)/100</f>
      </c>
      <c t="s">
        <v>27</v>
      </c>
    </row>
    <row r="1595" spans="1:5" ht="12.75">
      <c r="A1595" s="37" t="s">
        <v>55</v>
      </c>
      <c r="E1595" s="38" t="s">
        <v>58</v>
      </c>
    </row>
    <row r="1596" spans="1:5" ht="12.75">
      <c r="A1596" s="39" t="s">
        <v>57</v>
      </c>
      <c r="E1596" s="40" t="s">
        <v>58</v>
      </c>
    </row>
    <row r="1597" spans="1:5" ht="12.75">
      <c r="A1597" t="s">
        <v>59</v>
      </c>
      <c r="E1597" s="38" t="s">
        <v>58</v>
      </c>
    </row>
    <row r="1598" spans="1:16" ht="25.5">
      <c r="A1598" s="26" t="s">
        <v>50</v>
      </c>
      <c s="31" t="s">
        <v>1771</v>
      </c>
      <c s="31" t="s">
        <v>4249</v>
      </c>
      <c s="26" t="s">
        <v>52</v>
      </c>
      <c s="32" t="s">
        <v>4250</v>
      </c>
      <c s="33" t="s">
        <v>82</v>
      </c>
      <c s="34">
        <v>1</v>
      </c>
      <c s="35">
        <v>0</v>
      </c>
      <c s="36">
        <f>ROUND(ROUND(H1598,2)*ROUND(G1598,5),2)</f>
      </c>
      <c r="O1598">
        <f>(I1598*21)/100</f>
      </c>
      <c t="s">
        <v>27</v>
      </c>
    </row>
    <row r="1599" spans="1:5" ht="12.75">
      <c r="A1599" s="37" t="s">
        <v>55</v>
      </c>
      <c r="E1599" s="38" t="s">
        <v>58</v>
      </c>
    </row>
    <row r="1600" spans="1:5" ht="12.75">
      <c r="A1600" s="39" t="s">
        <v>57</v>
      </c>
      <c r="E1600" s="40" t="s">
        <v>58</v>
      </c>
    </row>
    <row r="1601" spans="1:5" ht="12.75">
      <c r="A1601" t="s">
        <v>59</v>
      </c>
      <c r="E1601" s="38" t="s">
        <v>58</v>
      </c>
    </row>
    <row r="1602" spans="1:16" ht="25.5">
      <c r="A1602" s="26" t="s">
        <v>50</v>
      </c>
      <c s="31" t="s">
        <v>1774</v>
      </c>
      <c s="31" t="s">
        <v>4251</v>
      </c>
      <c s="26" t="s">
        <v>52</v>
      </c>
      <c s="32" t="s">
        <v>4252</v>
      </c>
      <c s="33" t="s">
        <v>82</v>
      </c>
      <c s="34">
        <v>1</v>
      </c>
      <c s="35">
        <v>0</v>
      </c>
      <c s="36">
        <f>ROUND(ROUND(H1602,2)*ROUND(G1602,5),2)</f>
      </c>
      <c r="O1602">
        <f>(I1602*21)/100</f>
      </c>
      <c t="s">
        <v>27</v>
      </c>
    </row>
    <row r="1603" spans="1:5" ht="12.75">
      <c r="A1603" s="37" t="s">
        <v>55</v>
      </c>
      <c r="E1603" s="38" t="s">
        <v>58</v>
      </c>
    </row>
    <row r="1604" spans="1:5" ht="12.75">
      <c r="A1604" s="39" t="s">
        <v>57</v>
      </c>
      <c r="E1604" s="40" t="s">
        <v>58</v>
      </c>
    </row>
    <row r="1605" spans="1:5" ht="12.75">
      <c r="A1605" t="s">
        <v>59</v>
      </c>
      <c r="E1605" s="38" t="s">
        <v>58</v>
      </c>
    </row>
    <row r="1606" spans="1:16" ht="25.5">
      <c r="A1606" s="26" t="s">
        <v>50</v>
      </c>
      <c s="31" t="s">
        <v>1777</v>
      </c>
      <c s="31" t="s">
        <v>4253</v>
      </c>
      <c s="26" t="s">
        <v>52</v>
      </c>
      <c s="32" t="s">
        <v>4254</v>
      </c>
      <c s="33" t="s">
        <v>82</v>
      </c>
      <c s="34">
        <v>1</v>
      </c>
      <c s="35">
        <v>0</v>
      </c>
      <c s="36">
        <f>ROUND(ROUND(H1606,2)*ROUND(G1606,5),2)</f>
      </c>
      <c r="O1606">
        <f>(I1606*21)/100</f>
      </c>
      <c t="s">
        <v>27</v>
      </c>
    </row>
    <row r="1607" spans="1:5" ht="12.75">
      <c r="A1607" s="37" t="s">
        <v>55</v>
      </c>
      <c r="E1607" s="38" t="s">
        <v>58</v>
      </c>
    </row>
    <row r="1608" spans="1:5" ht="12.75">
      <c r="A1608" s="39" t="s">
        <v>57</v>
      </c>
      <c r="E1608" s="40" t="s">
        <v>58</v>
      </c>
    </row>
    <row r="1609" spans="1:5" ht="12.75">
      <c r="A1609" t="s">
        <v>59</v>
      </c>
      <c r="E1609" s="38" t="s">
        <v>58</v>
      </c>
    </row>
    <row r="1610" spans="1:16" ht="25.5">
      <c r="A1610" s="26" t="s">
        <v>50</v>
      </c>
      <c s="31" t="s">
        <v>1780</v>
      </c>
      <c s="31" t="s">
        <v>4255</v>
      </c>
      <c s="26" t="s">
        <v>52</v>
      </c>
      <c s="32" t="s">
        <v>4256</v>
      </c>
      <c s="33" t="s">
        <v>82</v>
      </c>
      <c s="34">
        <v>1</v>
      </c>
      <c s="35">
        <v>0</v>
      </c>
      <c s="36">
        <f>ROUND(ROUND(H1610,2)*ROUND(G1610,5),2)</f>
      </c>
      <c r="O1610">
        <f>(I1610*21)/100</f>
      </c>
      <c t="s">
        <v>27</v>
      </c>
    </row>
    <row r="1611" spans="1:5" ht="12.75">
      <c r="A1611" s="37" t="s">
        <v>55</v>
      </c>
      <c r="E1611" s="38" t="s">
        <v>58</v>
      </c>
    </row>
    <row r="1612" spans="1:5" ht="12.75">
      <c r="A1612" s="39" t="s">
        <v>57</v>
      </c>
      <c r="E1612" s="40" t="s">
        <v>58</v>
      </c>
    </row>
    <row r="1613" spans="1:5" ht="12.75">
      <c r="A1613" t="s">
        <v>59</v>
      </c>
      <c r="E1613" s="38" t="s">
        <v>58</v>
      </c>
    </row>
    <row r="1614" spans="1:16" ht="25.5">
      <c r="A1614" s="26" t="s">
        <v>50</v>
      </c>
      <c s="31" t="s">
        <v>1782</v>
      </c>
      <c s="31" t="s">
        <v>4257</v>
      </c>
      <c s="26" t="s">
        <v>52</v>
      </c>
      <c s="32" t="s">
        <v>4258</v>
      </c>
      <c s="33" t="s">
        <v>82</v>
      </c>
      <c s="34">
        <v>1</v>
      </c>
      <c s="35">
        <v>0</v>
      </c>
      <c s="36">
        <f>ROUND(ROUND(H1614,2)*ROUND(G1614,5),2)</f>
      </c>
      <c r="O1614">
        <f>(I1614*21)/100</f>
      </c>
      <c t="s">
        <v>27</v>
      </c>
    </row>
    <row r="1615" spans="1:5" ht="12.75">
      <c r="A1615" s="37" t="s">
        <v>55</v>
      </c>
      <c r="E1615" s="38" t="s">
        <v>58</v>
      </c>
    </row>
    <row r="1616" spans="1:5" ht="12.75">
      <c r="A1616" s="39" t="s">
        <v>57</v>
      </c>
      <c r="E1616" s="40" t="s">
        <v>58</v>
      </c>
    </row>
    <row r="1617" spans="1:5" ht="12.75">
      <c r="A1617" t="s">
        <v>59</v>
      </c>
      <c r="E1617" s="38" t="s">
        <v>58</v>
      </c>
    </row>
    <row r="1618" spans="1:16" ht="25.5">
      <c r="A1618" s="26" t="s">
        <v>50</v>
      </c>
      <c s="31" t="s">
        <v>1784</v>
      </c>
      <c s="31" t="s">
        <v>4259</v>
      </c>
      <c s="26" t="s">
        <v>52</v>
      </c>
      <c s="32" t="s">
        <v>4258</v>
      </c>
      <c s="33" t="s">
        <v>82</v>
      </c>
      <c s="34">
        <v>1</v>
      </c>
      <c s="35">
        <v>0</v>
      </c>
      <c s="36">
        <f>ROUND(ROUND(H1618,2)*ROUND(G1618,5),2)</f>
      </c>
      <c r="O1618">
        <f>(I1618*21)/100</f>
      </c>
      <c t="s">
        <v>27</v>
      </c>
    </row>
    <row r="1619" spans="1:5" ht="12.75">
      <c r="A1619" s="37" t="s">
        <v>55</v>
      </c>
      <c r="E1619" s="38" t="s">
        <v>58</v>
      </c>
    </row>
    <row r="1620" spans="1:5" ht="12.75">
      <c r="A1620" s="39" t="s">
        <v>57</v>
      </c>
      <c r="E1620" s="40" t="s">
        <v>58</v>
      </c>
    </row>
    <row r="1621" spans="1:5" ht="12.75">
      <c r="A1621" t="s">
        <v>59</v>
      </c>
      <c r="E1621" s="38" t="s">
        <v>58</v>
      </c>
    </row>
    <row r="1622" spans="1:16" ht="25.5">
      <c r="A1622" s="26" t="s">
        <v>50</v>
      </c>
      <c s="31" t="s">
        <v>1786</v>
      </c>
      <c s="31" t="s">
        <v>4260</v>
      </c>
      <c s="26" t="s">
        <v>52</v>
      </c>
      <c s="32" t="s">
        <v>4261</v>
      </c>
      <c s="33" t="s">
        <v>82</v>
      </c>
      <c s="34">
        <v>1</v>
      </c>
      <c s="35">
        <v>0</v>
      </c>
      <c s="36">
        <f>ROUND(ROUND(H1622,2)*ROUND(G1622,5),2)</f>
      </c>
      <c r="O1622">
        <f>(I1622*21)/100</f>
      </c>
      <c t="s">
        <v>27</v>
      </c>
    </row>
    <row r="1623" spans="1:5" ht="12.75">
      <c r="A1623" s="37" t="s">
        <v>55</v>
      </c>
      <c r="E1623" s="38" t="s">
        <v>58</v>
      </c>
    </row>
    <row r="1624" spans="1:5" ht="12.75">
      <c r="A1624" s="39" t="s">
        <v>57</v>
      </c>
      <c r="E1624" s="40" t="s">
        <v>58</v>
      </c>
    </row>
    <row r="1625" spans="1:5" ht="12.75">
      <c r="A1625" t="s">
        <v>59</v>
      </c>
      <c r="E1625" s="38" t="s">
        <v>58</v>
      </c>
    </row>
    <row r="1626" spans="1:16" ht="25.5">
      <c r="A1626" s="26" t="s">
        <v>50</v>
      </c>
      <c s="31" t="s">
        <v>1788</v>
      </c>
      <c s="31" t="s">
        <v>4262</v>
      </c>
      <c s="26" t="s">
        <v>52</v>
      </c>
      <c s="32" t="s">
        <v>4263</v>
      </c>
      <c s="33" t="s">
        <v>82</v>
      </c>
      <c s="34">
        <v>1</v>
      </c>
      <c s="35">
        <v>0</v>
      </c>
      <c s="36">
        <f>ROUND(ROUND(H1626,2)*ROUND(G1626,5),2)</f>
      </c>
      <c r="O1626">
        <f>(I1626*21)/100</f>
      </c>
      <c t="s">
        <v>27</v>
      </c>
    </row>
    <row r="1627" spans="1:5" ht="12.75">
      <c r="A1627" s="37" t="s">
        <v>55</v>
      </c>
      <c r="E1627" s="38" t="s">
        <v>58</v>
      </c>
    </row>
    <row r="1628" spans="1:5" ht="12.75">
      <c r="A1628" s="39" t="s">
        <v>57</v>
      </c>
      <c r="E1628" s="40" t="s">
        <v>58</v>
      </c>
    </row>
    <row r="1629" spans="1:5" ht="12.75">
      <c r="A1629" t="s">
        <v>59</v>
      </c>
      <c r="E1629" s="38" t="s">
        <v>58</v>
      </c>
    </row>
    <row r="1630" spans="1:16" ht="25.5">
      <c r="A1630" s="26" t="s">
        <v>50</v>
      </c>
      <c s="31" t="s">
        <v>1790</v>
      </c>
      <c s="31" t="s">
        <v>4264</v>
      </c>
      <c s="26" t="s">
        <v>52</v>
      </c>
      <c s="32" t="s">
        <v>4265</v>
      </c>
      <c s="33" t="s">
        <v>82</v>
      </c>
      <c s="34">
        <v>1</v>
      </c>
      <c s="35">
        <v>0</v>
      </c>
      <c s="36">
        <f>ROUND(ROUND(H1630,2)*ROUND(G1630,5),2)</f>
      </c>
      <c r="O1630">
        <f>(I1630*21)/100</f>
      </c>
      <c t="s">
        <v>27</v>
      </c>
    </row>
    <row r="1631" spans="1:5" ht="12.75">
      <c r="A1631" s="37" t="s">
        <v>55</v>
      </c>
      <c r="E1631" s="38" t="s">
        <v>58</v>
      </c>
    </row>
    <row r="1632" spans="1:5" ht="12.75">
      <c r="A1632" s="39" t="s">
        <v>57</v>
      </c>
      <c r="E1632" s="40" t="s">
        <v>58</v>
      </c>
    </row>
    <row r="1633" spans="1:5" ht="12.75">
      <c r="A1633" t="s">
        <v>59</v>
      </c>
      <c r="E1633" s="38" t="s">
        <v>58</v>
      </c>
    </row>
    <row r="1634" spans="1:16" ht="25.5">
      <c r="A1634" s="26" t="s">
        <v>50</v>
      </c>
      <c s="31" t="s">
        <v>1792</v>
      </c>
      <c s="31" t="s">
        <v>4266</v>
      </c>
      <c s="26" t="s">
        <v>52</v>
      </c>
      <c s="32" t="s">
        <v>4267</v>
      </c>
      <c s="33" t="s">
        <v>82</v>
      </c>
      <c s="34">
        <v>1</v>
      </c>
      <c s="35">
        <v>0</v>
      </c>
      <c s="36">
        <f>ROUND(ROUND(H1634,2)*ROUND(G1634,5),2)</f>
      </c>
      <c r="O1634">
        <f>(I1634*21)/100</f>
      </c>
      <c t="s">
        <v>27</v>
      </c>
    </row>
    <row r="1635" spans="1:5" ht="12.75">
      <c r="A1635" s="37" t="s">
        <v>55</v>
      </c>
      <c r="E1635" s="38" t="s">
        <v>58</v>
      </c>
    </row>
    <row r="1636" spans="1:5" ht="12.75">
      <c r="A1636" s="39" t="s">
        <v>57</v>
      </c>
      <c r="E1636" s="40" t="s">
        <v>58</v>
      </c>
    </row>
    <row r="1637" spans="1:5" ht="12.75">
      <c r="A1637" t="s">
        <v>59</v>
      </c>
      <c r="E1637" s="38" t="s">
        <v>58</v>
      </c>
    </row>
    <row r="1638" spans="1:16" ht="25.5">
      <c r="A1638" s="26" t="s">
        <v>50</v>
      </c>
      <c s="31" t="s">
        <v>1795</v>
      </c>
      <c s="31" t="s">
        <v>4268</v>
      </c>
      <c s="26" t="s">
        <v>52</v>
      </c>
      <c s="32" t="s">
        <v>4269</v>
      </c>
      <c s="33" t="s">
        <v>82</v>
      </c>
      <c s="34">
        <v>1</v>
      </c>
      <c s="35">
        <v>0</v>
      </c>
      <c s="36">
        <f>ROUND(ROUND(H1638,2)*ROUND(G1638,5),2)</f>
      </c>
      <c r="O1638">
        <f>(I1638*21)/100</f>
      </c>
      <c t="s">
        <v>27</v>
      </c>
    </row>
    <row r="1639" spans="1:5" ht="12.75">
      <c r="A1639" s="37" t="s">
        <v>55</v>
      </c>
      <c r="E1639" s="38" t="s">
        <v>58</v>
      </c>
    </row>
    <row r="1640" spans="1:5" ht="12.75">
      <c r="A1640" s="39" t="s">
        <v>57</v>
      </c>
      <c r="E1640" s="40" t="s">
        <v>58</v>
      </c>
    </row>
    <row r="1641" spans="1:5" ht="12.75">
      <c r="A1641" t="s">
        <v>59</v>
      </c>
      <c r="E1641" s="38" t="s">
        <v>58</v>
      </c>
    </row>
    <row r="1642" spans="1:16" ht="25.5">
      <c r="A1642" s="26" t="s">
        <v>50</v>
      </c>
      <c s="31" t="s">
        <v>1799</v>
      </c>
      <c s="31" t="s">
        <v>4270</v>
      </c>
      <c s="26" t="s">
        <v>52</v>
      </c>
      <c s="32" t="s">
        <v>4271</v>
      </c>
      <c s="33" t="s">
        <v>82</v>
      </c>
      <c s="34">
        <v>1</v>
      </c>
      <c s="35">
        <v>0</v>
      </c>
      <c s="36">
        <f>ROUND(ROUND(H1642,2)*ROUND(G1642,5),2)</f>
      </c>
      <c r="O1642">
        <f>(I1642*21)/100</f>
      </c>
      <c t="s">
        <v>27</v>
      </c>
    </row>
    <row r="1643" spans="1:5" ht="12.75">
      <c r="A1643" s="37" t="s">
        <v>55</v>
      </c>
      <c r="E1643" s="38" t="s">
        <v>58</v>
      </c>
    </row>
    <row r="1644" spans="1:5" ht="12.75">
      <c r="A1644" s="39" t="s">
        <v>57</v>
      </c>
      <c r="E1644" s="40" t="s">
        <v>58</v>
      </c>
    </row>
    <row r="1645" spans="1:5" ht="12.75">
      <c r="A1645" t="s">
        <v>59</v>
      </c>
      <c r="E1645" s="38" t="s">
        <v>58</v>
      </c>
    </row>
    <row r="1646" spans="1:16" ht="25.5">
      <c r="A1646" s="26" t="s">
        <v>50</v>
      </c>
      <c s="31" t="s">
        <v>1802</v>
      </c>
      <c s="31" t="s">
        <v>4272</v>
      </c>
      <c s="26" t="s">
        <v>52</v>
      </c>
      <c s="32" t="s">
        <v>4273</v>
      </c>
      <c s="33" t="s">
        <v>82</v>
      </c>
      <c s="34">
        <v>1</v>
      </c>
      <c s="35">
        <v>0</v>
      </c>
      <c s="36">
        <f>ROUND(ROUND(H1646,2)*ROUND(G1646,5),2)</f>
      </c>
      <c r="O1646">
        <f>(I1646*21)/100</f>
      </c>
      <c t="s">
        <v>27</v>
      </c>
    </row>
    <row r="1647" spans="1:5" ht="12.75">
      <c r="A1647" s="37" t="s">
        <v>55</v>
      </c>
      <c r="E1647" s="38" t="s">
        <v>58</v>
      </c>
    </row>
    <row r="1648" spans="1:5" ht="12.75">
      <c r="A1648" s="39" t="s">
        <v>57</v>
      </c>
      <c r="E1648" s="40" t="s">
        <v>58</v>
      </c>
    </row>
    <row r="1649" spans="1:5" ht="12.75">
      <c r="A1649" t="s">
        <v>59</v>
      </c>
      <c r="E1649" s="38" t="s">
        <v>58</v>
      </c>
    </row>
    <row r="1650" spans="1:16" ht="25.5">
      <c r="A1650" s="26" t="s">
        <v>50</v>
      </c>
      <c s="31" t="s">
        <v>1805</v>
      </c>
      <c s="31" t="s">
        <v>4274</v>
      </c>
      <c s="26" t="s">
        <v>52</v>
      </c>
      <c s="32" t="s">
        <v>4275</v>
      </c>
      <c s="33" t="s">
        <v>82</v>
      </c>
      <c s="34">
        <v>1</v>
      </c>
      <c s="35">
        <v>0</v>
      </c>
      <c s="36">
        <f>ROUND(ROUND(H1650,2)*ROUND(G1650,5),2)</f>
      </c>
      <c r="O1650">
        <f>(I1650*21)/100</f>
      </c>
      <c t="s">
        <v>27</v>
      </c>
    </row>
    <row r="1651" spans="1:5" ht="12.75">
      <c r="A1651" s="37" t="s">
        <v>55</v>
      </c>
      <c r="E1651" s="38" t="s">
        <v>58</v>
      </c>
    </row>
    <row r="1652" spans="1:5" ht="12.75">
      <c r="A1652" s="39" t="s">
        <v>57</v>
      </c>
      <c r="E1652" s="40" t="s">
        <v>58</v>
      </c>
    </row>
    <row r="1653" spans="1:5" ht="12.75">
      <c r="A1653" t="s">
        <v>59</v>
      </c>
      <c r="E1653" s="38" t="s">
        <v>58</v>
      </c>
    </row>
    <row r="1654" spans="1:16" ht="25.5">
      <c r="A1654" s="26" t="s">
        <v>50</v>
      </c>
      <c s="31" t="s">
        <v>1807</v>
      </c>
      <c s="31" t="s">
        <v>4276</v>
      </c>
      <c s="26" t="s">
        <v>52</v>
      </c>
      <c s="32" t="s">
        <v>4277</v>
      </c>
      <c s="33" t="s">
        <v>82</v>
      </c>
      <c s="34">
        <v>1</v>
      </c>
      <c s="35">
        <v>0</v>
      </c>
      <c s="36">
        <f>ROUND(ROUND(H1654,2)*ROUND(G1654,5),2)</f>
      </c>
      <c r="O1654">
        <f>(I1654*21)/100</f>
      </c>
      <c t="s">
        <v>27</v>
      </c>
    </row>
    <row r="1655" spans="1:5" ht="12.75">
      <c r="A1655" s="37" t="s">
        <v>55</v>
      </c>
      <c r="E1655" s="38" t="s">
        <v>58</v>
      </c>
    </row>
    <row r="1656" spans="1:5" ht="12.75">
      <c r="A1656" s="39" t="s">
        <v>57</v>
      </c>
      <c r="E1656" s="40" t="s">
        <v>58</v>
      </c>
    </row>
    <row r="1657" spans="1:5" ht="12.75">
      <c r="A1657" t="s">
        <v>59</v>
      </c>
      <c r="E1657" s="38" t="s">
        <v>58</v>
      </c>
    </row>
    <row r="1658" spans="1:16" ht="25.5">
      <c r="A1658" s="26" t="s">
        <v>50</v>
      </c>
      <c s="31" t="s">
        <v>1809</v>
      </c>
      <c s="31" t="s">
        <v>4278</v>
      </c>
      <c s="26" t="s">
        <v>52</v>
      </c>
      <c s="32" t="s">
        <v>4279</v>
      </c>
      <c s="33" t="s">
        <v>82</v>
      </c>
      <c s="34">
        <v>1</v>
      </c>
      <c s="35">
        <v>0</v>
      </c>
      <c s="36">
        <f>ROUND(ROUND(H1658,2)*ROUND(G1658,5),2)</f>
      </c>
      <c r="O1658">
        <f>(I1658*21)/100</f>
      </c>
      <c t="s">
        <v>27</v>
      </c>
    </row>
    <row r="1659" spans="1:5" ht="12.75">
      <c r="A1659" s="37" t="s">
        <v>55</v>
      </c>
      <c r="E1659" s="38" t="s">
        <v>58</v>
      </c>
    </row>
    <row r="1660" spans="1:5" ht="12.75">
      <c r="A1660" s="39" t="s">
        <v>57</v>
      </c>
      <c r="E1660" s="40" t="s">
        <v>58</v>
      </c>
    </row>
    <row r="1661" spans="1:5" ht="12.75">
      <c r="A1661" t="s">
        <v>59</v>
      </c>
      <c r="E1661" s="38" t="s">
        <v>58</v>
      </c>
    </row>
    <row r="1662" spans="1:16" ht="25.5">
      <c r="A1662" s="26" t="s">
        <v>50</v>
      </c>
      <c s="31" t="s">
        <v>1811</v>
      </c>
      <c s="31" t="s">
        <v>4280</v>
      </c>
      <c s="26" t="s">
        <v>52</v>
      </c>
      <c s="32" t="s">
        <v>4281</v>
      </c>
      <c s="33" t="s">
        <v>82</v>
      </c>
      <c s="34">
        <v>1</v>
      </c>
      <c s="35">
        <v>0</v>
      </c>
      <c s="36">
        <f>ROUND(ROUND(H1662,2)*ROUND(G1662,5),2)</f>
      </c>
      <c r="O1662">
        <f>(I1662*21)/100</f>
      </c>
      <c t="s">
        <v>27</v>
      </c>
    </row>
    <row r="1663" spans="1:5" ht="12.75">
      <c r="A1663" s="37" t="s">
        <v>55</v>
      </c>
      <c r="E1663" s="38" t="s">
        <v>58</v>
      </c>
    </row>
    <row r="1664" spans="1:5" ht="12.75">
      <c r="A1664" s="39" t="s">
        <v>57</v>
      </c>
      <c r="E1664" s="40" t="s">
        <v>58</v>
      </c>
    </row>
    <row r="1665" spans="1:5" ht="12.75">
      <c r="A1665" t="s">
        <v>59</v>
      </c>
      <c r="E1665" s="38" t="s">
        <v>58</v>
      </c>
    </row>
    <row r="1666" spans="1:16" ht="25.5">
      <c r="A1666" s="26" t="s">
        <v>50</v>
      </c>
      <c s="31" t="s">
        <v>1813</v>
      </c>
      <c s="31" t="s">
        <v>4282</v>
      </c>
      <c s="26" t="s">
        <v>52</v>
      </c>
      <c s="32" t="s">
        <v>4283</v>
      </c>
      <c s="33" t="s">
        <v>82</v>
      </c>
      <c s="34">
        <v>1</v>
      </c>
      <c s="35">
        <v>0</v>
      </c>
      <c s="36">
        <f>ROUND(ROUND(H1666,2)*ROUND(G1666,5),2)</f>
      </c>
      <c r="O1666">
        <f>(I1666*21)/100</f>
      </c>
      <c t="s">
        <v>27</v>
      </c>
    </row>
    <row r="1667" spans="1:5" ht="12.75">
      <c r="A1667" s="37" t="s">
        <v>55</v>
      </c>
      <c r="E1667" s="38" t="s">
        <v>58</v>
      </c>
    </row>
    <row r="1668" spans="1:5" ht="12.75">
      <c r="A1668" s="39" t="s">
        <v>57</v>
      </c>
      <c r="E1668" s="40" t="s">
        <v>58</v>
      </c>
    </row>
    <row r="1669" spans="1:5" ht="12.75">
      <c r="A1669" t="s">
        <v>59</v>
      </c>
      <c r="E1669" s="38" t="s">
        <v>58</v>
      </c>
    </row>
    <row r="1670" spans="1:16" ht="25.5">
      <c r="A1670" s="26" t="s">
        <v>50</v>
      </c>
      <c s="31" t="s">
        <v>1815</v>
      </c>
      <c s="31" t="s">
        <v>4284</v>
      </c>
      <c s="26" t="s">
        <v>52</v>
      </c>
      <c s="32" t="s">
        <v>4285</v>
      </c>
      <c s="33" t="s">
        <v>82</v>
      </c>
      <c s="34">
        <v>1</v>
      </c>
      <c s="35">
        <v>0</v>
      </c>
      <c s="36">
        <f>ROUND(ROUND(H1670,2)*ROUND(G1670,5),2)</f>
      </c>
      <c r="O1670">
        <f>(I1670*21)/100</f>
      </c>
      <c t="s">
        <v>27</v>
      </c>
    </row>
    <row r="1671" spans="1:5" ht="12.75">
      <c r="A1671" s="37" t="s">
        <v>55</v>
      </c>
      <c r="E1671" s="38" t="s">
        <v>58</v>
      </c>
    </row>
    <row r="1672" spans="1:5" ht="12.75">
      <c r="A1672" s="39" t="s">
        <v>57</v>
      </c>
      <c r="E1672" s="40" t="s">
        <v>58</v>
      </c>
    </row>
    <row r="1673" spans="1:5" ht="12.75">
      <c r="A1673" t="s">
        <v>59</v>
      </c>
      <c r="E1673" s="38" t="s">
        <v>58</v>
      </c>
    </row>
    <row r="1674" spans="1:16" ht="25.5">
      <c r="A1674" s="26" t="s">
        <v>50</v>
      </c>
      <c s="31" t="s">
        <v>1817</v>
      </c>
      <c s="31" t="s">
        <v>4286</v>
      </c>
      <c s="26" t="s">
        <v>52</v>
      </c>
      <c s="32" t="s">
        <v>4287</v>
      </c>
      <c s="33" t="s">
        <v>82</v>
      </c>
      <c s="34">
        <v>1</v>
      </c>
      <c s="35">
        <v>0</v>
      </c>
      <c s="36">
        <f>ROUND(ROUND(H1674,2)*ROUND(G1674,5),2)</f>
      </c>
      <c r="O1674">
        <f>(I1674*21)/100</f>
      </c>
      <c t="s">
        <v>27</v>
      </c>
    </row>
    <row r="1675" spans="1:5" ht="12.75">
      <c r="A1675" s="37" t="s">
        <v>55</v>
      </c>
      <c r="E1675" s="38" t="s">
        <v>58</v>
      </c>
    </row>
    <row r="1676" spans="1:5" ht="12.75">
      <c r="A1676" s="39" t="s">
        <v>57</v>
      </c>
      <c r="E1676" s="40" t="s">
        <v>58</v>
      </c>
    </row>
    <row r="1677" spans="1:5" ht="12.75">
      <c r="A1677" t="s">
        <v>59</v>
      </c>
      <c r="E1677" s="38" t="s">
        <v>58</v>
      </c>
    </row>
    <row r="1678" spans="1:16" ht="25.5">
      <c r="A1678" s="26" t="s">
        <v>50</v>
      </c>
      <c s="31" t="s">
        <v>1819</v>
      </c>
      <c s="31" t="s">
        <v>4288</v>
      </c>
      <c s="26" t="s">
        <v>52</v>
      </c>
      <c s="32" t="s">
        <v>4289</v>
      </c>
      <c s="33" t="s">
        <v>82</v>
      </c>
      <c s="34">
        <v>1</v>
      </c>
      <c s="35">
        <v>0</v>
      </c>
      <c s="36">
        <f>ROUND(ROUND(H1678,2)*ROUND(G1678,5),2)</f>
      </c>
      <c r="O1678">
        <f>(I1678*21)/100</f>
      </c>
      <c t="s">
        <v>27</v>
      </c>
    </row>
    <row r="1679" spans="1:5" ht="12.75">
      <c r="A1679" s="37" t="s">
        <v>55</v>
      </c>
      <c r="E1679" s="38" t="s">
        <v>58</v>
      </c>
    </row>
    <row r="1680" spans="1:5" ht="12.75">
      <c r="A1680" s="39" t="s">
        <v>57</v>
      </c>
      <c r="E1680" s="40" t="s">
        <v>58</v>
      </c>
    </row>
    <row r="1681" spans="1:5" ht="12.75">
      <c r="A1681" t="s">
        <v>59</v>
      </c>
      <c r="E1681" s="38" t="s">
        <v>58</v>
      </c>
    </row>
    <row r="1682" spans="1:16" ht="25.5">
      <c r="A1682" s="26" t="s">
        <v>50</v>
      </c>
      <c s="31" t="s">
        <v>1821</v>
      </c>
      <c s="31" t="s">
        <v>4290</v>
      </c>
      <c s="26" t="s">
        <v>52</v>
      </c>
      <c s="32" t="s">
        <v>4291</v>
      </c>
      <c s="33" t="s">
        <v>82</v>
      </c>
      <c s="34">
        <v>1</v>
      </c>
      <c s="35">
        <v>0</v>
      </c>
      <c s="36">
        <f>ROUND(ROUND(H1682,2)*ROUND(G1682,5),2)</f>
      </c>
      <c r="O1682">
        <f>(I1682*21)/100</f>
      </c>
      <c t="s">
        <v>27</v>
      </c>
    </row>
    <row r="1683" spans="1:5" ht="12.75">
      <c r="A1683" s="37" t="s">
        <v>55</v>
      </c>
      <c r="E1683" s="38" t="s">
        <v>58</v>
      </c>
    </row>
    <row r="1684" spans="1:5" ht="12.75">
      <c r="A1684" s="39" t="s">
        <v>57</v>
      </c>
      <c r="E1684" s="40" t="s">
        <v>58</v>
      </c>
    </row>
    <row r="1685" spans="1:5" ht="12.75">
      <c r="A1685" t="s">
        <v>59</v>
      </c>
      <c r="E1685" s="38" t="s">
        <v>58</v>
      </c>
    </row>
    <row r="1686" spans="1:16" ht="25.5">
      <c r="A1686" s="26" t="s">
        <v>50</v>
      </c>
      <c s="31" t="s">
        <v>1823</v>
      </c>
      <c s="31" t="s">
        <v>4292</v>
      </c>
      <c s="26" t="s">
        <v>52</v>
      </c>
      <c s="32" t="s">
        <v>4293</v>
      </c>
      <c s="33" t="s">
        <v>82</v>
      </c>
      <c s="34">
        <v>1</v>
      </c>
      <c s="35">
        <v>0</v>
      </c>
      <c s="36">
        <f>ROUND(ROUND(H1686,2)*ROUND(G1686,5),2)</f>
      </c>
      <c r="O1686">
        <f>(I1686*21)/100</f>
      </c>
      <c t="s">
        <v>27</v>
      </c>
    </row>
    <row r="1687" spans="1:5" ht="12.75">
      <c r="A1687" s="37" t="s">
        <v>55</v>
      </c>
      <c r="E1687" s="38" t="s">
        <v>58</v>
      </c>
    </row>
    <row r="1688" spans="1:5" ht="12.75">
      <c r="A1688" s="39" t="s">
        <v>57</v>
      </c>
      <c r="E1688" s="40" t="s">
        <v>58</v>
      </c>
    </row>
    <row r="1689" spans="1:5" ht="12.75">
      <c r="A1689" t="s">
        <v>59</v>
      </c>
      <c r="E1689" s="38" t="s">
        <v>58</v>
      </c>
    </row>
    <row r="1690" spans="1:16" ht="25.5">
      <c r="A1690" s="26" t="s">
        <v>50</v>
      </c>
      <c s="31" t="s">
        <v>1825</v>
      </c>
      <c s="31" t="s">
        <v>4294</v>
      </c>
      <c s="26" t="s">
        <v>52</v>
      </c>
      <c s="32" t="s">
        <v>4295</v>
      </c>
      <c s="33" t="s">
        <v>82</v>
      </c>
      <c s="34">
        <v>1</v>
      </c>
      <c s="35">
        <v>0</v>
      </c>
      <c s="36">
        <f>ROUND(ROUND(H1690,2)*ROUND(G1690,5),2)</f>
      </c>
      <c r="O1690">
        <f>(I1690*21)/100</f>
      </c>
      <c t="s">
        <v>27</v>
      </c>
    </row>
    <row r="1691" spans="1:5" ht="12.75">
      <c r="A1691" s="37" t="s">
        <v>55</v>
      </c>
      <c r="E1691" s="38" t="s">
        <v>58</v>
      </c>
    </row>
    <row r="1692" spans="1:5" ht="12.75">
      <c r="A1692" s="39" t="s">
        <v>57</v>
      </c>
      <c r="E1692" s="40" t="s">
        <v>58</v>
      </c>
    </row>
    <row r="1693" spans="1:5" ht="12.75">
      <c r="A1693" t="s">
        <v>59</v>
      </c>
      <c r="E1693" s="38" t="s">
        <v>58</v>
      </c>
    </row>
    <row r="1694" spans="1:16" ht="25.5">
      <c r="A1694" s="26" t="s">
        <v>50</v>
      </c>
      <c s="31" t="s">
        <v>1830</v>
      </c>
      <c s="31" t="s">
        <v>4296</v>
      </c>
      <c s="26" t="s">
        <v>52</v>
      </c>
      <c s="32" t="s">
        <v>4297</v>
      </c>
      <c s="33" t="s">
        <v>82</v>
      </c>
      <c s="34">
        <v>1</v>
      </c>
      <c s="35">
        <v>0</v>
      </c>
      <c s="36">
        <f>ROUND(ROUND(H1694,2)*ROUND(G1694,5),2)</f>
      </c>
      <c r="O1694">
        <f>(I1694*21)/100</f>
      </c>
      <c t="s">
        <v>27</v>
      </c>
    </row>
    <row r="1695" spans="1:5" ht="12.75">
      <c r="A1695" s="37" t="s">
        <v>55</v>
      </c>
      <c r="E1695" s="38" t="s">
        <v>58</v>
      </c>
    </row>
    <row r="1696" spans="1:5" ht="12.75">
      <c r="A1696" s="39" t="s">
        <v>57</v>
      </c>
      <c r="E1696" s="40" t="s">
        <v>58</v>
      </c>
    </row>
    <row r="1697" spans="1:5" ht="12.75">
      <c r="A1697" t="s">
        <v>59</v>
      </c>
      <c r="E1697" s="38" t="s">
        <v>58</v>
      </c>
    </row>
    <row r="1698" spans="1:16" ht="25.5">
      <c r="A1698" s="26" t="s">
        <v>50</v>
      </c>
      <c s="31" t="s">
        <v>1833</v>
      </c>
      <c s="31" t="s">
        <v>4298</v>
      </c>
      <c s="26" t="s">
        <v>52</v>
      </c>
      <c s="32" t="s">
        <v>4299</v>
      </c>
      <c s="33" t="s">
        <v>82</v>
      </c>
      <c s="34">
        <v>1</v>
      </c>
      <c s="35">
        <v>0</v>
      </c>
      <c s="36">
        <f>ROUND(ROUND(H1698,2)*ROUND(G1698,5),2)</f>
      </c>
      <c r="O1698">
        <f>(I1698*21)/100</f>
      </c>
      <c t="s">
        <v>27</v>
      </c>
    </row>
    <row r="1699" spans="1:5" ht="12.75">
      <c r="A1699" s="37" t="s">
        <v>55</v>
      </c>
      <c r="E1699" s="38" t="s">
        <v>58</v>
      </c>
    </row>
    <row r="1700" spans="1:5" ht="12.75">
      <c r="A1700" s="39" t="s">
        <v>57</v>
      </c>
      <c r="E1700" s="40" t="s">
        <v>58</v>
      </c>
    </row>
    <row r="1701" spans="1:5" ht="12.75">
      <c r="A1701" t="s">
        <v>59</v>
      </c>
      <c r="E1701" s="38" t="s">
        <v>58</v>
      </c>
    </row>
    <row r="1702" spans="1:16" ht="25.5">
      <c r="A1702" s="26" t="s">
        <v>50</v>
      </c>
      <c s="31" t="s">
        <v>1836</v>
      </c>
      <c s="31" t="s">
        <v>4300</v>
      </c>
      <c s="26" t="s">
        <v>52</v>
      </c>
      <c s="32" t="s">
        <v>4301</v>
      </c>
      <c s="33" t="s">
        <v>82</v>
      </c>
      <c s="34">
        <v>1</v>
      </c>
      <c s="35">
        <v>0</v>
      </c>
      <c s="36">
        <f>ROUND(ROUND(H1702,2)*ROUND(G1702,5),2)</f>
      </c>
      <c r="O1702">
        <f>(I1702*21)/100</f>
      </c>
      <c t="s">
        <v>27</v>
      </c>
    </row>
    <row r="1703" spans="1:5" ht="12.75">
      <c r="A1703" s="37" t="s">
        <v>55</v>
      </c>
      <c r="E1703" s="38" t="s">
        <v>58</v>
      </c>
    </row>
    <row r="1704" spans="1:5" ht="12.75">
      <c r="A1704" s="39" t="s">
        <v>57</v>
      </c>
      <c r="E1704" s="40" t="s">
        <v>58</v>
      </c>
    </row>
    <row r="1705" spans="1:5" ht="12.75">
      <c r="A1705" t="s">
        <v>59</v>
      </c>
      <c r="E1705" s="38" t="s">
        <v>58</v>
      </c>
    </row>
    <row r="1706" spans="1:16" ht="25.5">
      <c r="A1706" s="26" t="s">
        <v>50</v>
      </c>
      <c s="31" t="s">
        <v>1839</v>
      </c>
      <c s="31" t="s">
        <v>4302</v>
      </c>
      <c s="26" t="s">
        <v>52</v>
      </c>
      <c s="32" t="s">
        <v>4303</v>
      </c>
      <c s="33" t="s">
        <v>82</v>
      </c>
      <c s="34">
        <v>1</v>
      </c>
      <c s="35">
        <v>0</v>
      </c>
      <c s="36">
        <f>ROUND(ROUND(H1706,2)*ROUND(G1706,5),2)</f>
      </c>
      <c r="O1706">
        <f>(I1706*21)/100</f>
      </c>
      <c t="s">
        <v>27</v>
      </c>
    </row>
    <row r="1707" spans="1:5" ht="12.75">
      <c r="A1707" s="37" t="s">
        <v>55</v>
      </c>
      <c r="E1707" s="38" t="s">
        <v>58</v>
      </c>
    </row>
    <row r="1708" spans="1:5" ht="12.75">
      <c r="A1708" s="39" t="s">
        <v>57</v>
      </c>
      <c r="E1708" s="40" t="s">
        <v>58</v>
      </c>
    </row>
    <row r="1709" spans="1:5" ht="12.75">
      <c r="A1709" t="s">
        <v>59</v>
      </c>
      <c r="E1709" s="38" t="s">
        <v>58</v>
      </c>
    </row>
    <row r="1710" spans="1:16" ht="25.5">
      <c r="A1710" s="26" t="s">
        <v>50</v>
      </c>
      <c s="31" t="s">
        <v>1842</v>
      </c>
      <c s="31" t="s">
        <v>4304</v>
      </c>
      <c s="26" t="s">
        <v>52</v>
      </c>
      <c s="32" t="s">
        <v>4305</v>
      </c>
      <c s="33" t="s">
        <v>82</v>
      </c>
      <c s="34">
        <v>1</v>
      </c>
      <c s="35">
        <v>0</v>
      </c>
      <c s="36">
        <f>ROUND(ROUND(H1710,2)*ROUND(G1710,5),2)</f>
      </c>
      <c r="O1710">
        <f>(I1710*21)/100</f>
      </c>
      <c t="s">
        <v>27</v>
      </c>
    </row>
    <row r="1711" spans="1:5" ht="12.75">
      <c r="A1711" s="37" t="s">
        <v>55</v>
      </c>
      <c r="E1711" s="38" t="s">
        <v>58</v>
      </c>
    </row>
    <row r="1712" spans="1:5" ht="12.75">
      <c r="A1712" s="39" t="s">
        <v>57</v>
      </c>
      <c r="E1712" s="40" t="s">
        <v>58</v>
      </c>
    </row>
    <row r="1713" spans="1:5" ht="12.75">
      <c r="A1713" t="s">
        <v>59</v>
      </c>
      <c r="E1713" s="38" t="s">
        <v>58</v>
      </c>
    </row>
    <row r="1714" spans="1:16" ht="25.5">
      <c r="A1714" s="26" t="s">
        <v>50</v>
      </c>
      <c s="31" t="s">
        <v>1845</v>
      </c>
      <c s="31" t="s">
        <v>4306</v>
      </c>
      <c s="26" t="s">
        <v>52</v>
      </c>
      <c s="32" t="s">
        <v>4307</v>
      </c>
      <c s="33" t="s">
        <v>82</v>
      </c>
      <c s="34">
        <v>1</v>
      </c>
      <c s="35">
        <v>0</v>
      </c>
      <c s="36">
        <f>ROUND(ROUND(H1714,2)*ROUND(G1714,5),2)</f>
      </c>
      <c r="O1714">
        <f>(I1714*21)/100</f>
      </c>
      <c t="s">
        <v>27</v>
      </c>
    </row>
    <row r="1715" spans="1:5" ht="12.75">
      <c r="A1715" s="37" t="s">
        <v>55</v>
      </c>
      <c r="E1715" s="38" t="s">
        <v>58</v>
      </c>
    </row>
    <row r="1716" spans="1:5" ht="12.75">
      <c r="A1716" s="39" t="s">
        <v>57</v>
      </c>
      <c r="E1716" s="40" t="s">
        <v>58</v>
      </c>
    </row>
    <row r="1717" spans="1:5" ht="12.75">
      <c r="A1717" t="s">
        <v>59</v>
      </c>
      <c r="E1717" s="38" t="s">
        <v>58</v>
      </c>
    </row>
    <row r="1718" spans="1:16" ht="25.5">
      <c r="A1718" s="26" t="s">
        <v>50</v>
      </c>
      <c s="31" t="s">
        <v>1848</v>
      </c>
      <c s="31" t="s">
        <v>4308</v>
      </c>
      <c s="26" t="s">
        <v>52</v>
      </c>
      <c s="32" t="s">
        <v>4309</v>
      </c>
      <c s="33" t="s">
        <v>82</v>
      </c>
      <c s="34">
        <v>1</v>
      </c>
      <c s="35">
        <v>0</v>
      </c>
      <c s="36">
        <f>ROUND(ROUND(H1718,2)*ROUND(G1718,5),2)</f>
      </c>
      <c r="O1718">
        <f>(I1718*21)/100</f>
      </c>
      <c t="s">
        <v>27</v>
      </c>
    </row>
    <row r="1719" spans="1:5" ht="12.75">
      <c r="A1719" s="37" t="s">
        <v>55</v>
      </c>
      <c r="E1719" s="38" t="s">
        <v>58</v>
      </c>
    </row>
    <row r="1720" spans="1:5" ht="12.75">
      <c r="A1720" s="39" t="s">
        <v>57</v>
      </c>
      <c r="E1720" s="40" t="s">
        <v>58</v>
      </c>
    </row>
    <row r="1721" spans="1:5" ht="12.75">
      <c r="A1721" t="s">
        <v>59</v>
      </c>
      <c r="E1721" s="38" t="s">
        <v>58</v>
      </c>
    </row>
    <row r="1722" spans="1:16" ht="25.5">
      <c r="A1722" s="26" t="s">
        <v>50</v>
      </c>
      <c s="31" t="s">
        <v>1851</v>
      </c>
      <c s="31" t="s">
        <v>4310</v>
      </c>
      <c s="26" t="s">
        <v>52</v>
      </c>
      <c s="32" t="s">
        <v>4311</v>
      </c>
      <c s="33" t="s">
        <v>82</v>
      </c>
      <c s="34">
        <v>1</v>
      </c>
      <c s="35">
        <v>0</v>
      </c>
      <c s="36">
        <f>ROUND(ROUND(H1722,2)*ROUND(G1722,5),2)</f>
      </c>
      <c r="O1722">
        <f>(I1722*21)/100</f>
      </c>
      <c t="s">
        <v>27</v>
      </c>
    </row>
    <row r="1723" spans="1:5" ht="12.75">
      <c r="A1723" s="37" t="s">
        <v>55</v>
      </c>
      <c r="E1723" s="38" t="s">
        <v>58</v>
      </c>
    </row>
    <row r="1724" spans="1:5" ht="12.75">
      <c r="A1724" s="39" t="s">
        <v>57</v>
      </c>
      <c r="E1724" s="40" t="s">
        <v>58</v>
      </c>
    </row>
    <row r="1725" spans="1:5" ht="12.75">
      <c r="A1725" t="s">
        <v>59</v>
      </c>
      <c r="E1725" s="38" t="s">
        <v>58</v>
      </c>
    </row>
    <row r="1726" spans="1:16" ht="25.5">
      <c r="A1726" s="26" t="s">
        <v>50</v>
      </c>
      <c s="31" t="s">
        <v>1854</v>
      </c>
      <c s="31" t="s">
        <v>4312</v>
      </c>
      <c s="26" t="s">
        <v>52</v>
      </c>
      <c s="32" t="s">
        <v>4311</v>
      </c>
      <c s="33" t="s">
        <v>82</v>
      </c>
      <c s="34">
        <v>1</v>
      </c>
      <c s="35">
        <v>0</v>
      </c>
      <c s="36">
        <f>ROUND(ROUND(H1726,2)*ROUND(G1726,5),2)</f>
      </c>
      <c r="O1726">
        <f>(I1726*21)/100</f>
      </c>
      <c t="s">
        <v>27</v>
      </c>
    </row>
    <row r="1727" spans="1:5" ht="12.75">
      <c r="A1727" s="37" t="s">
        <v>55</v>
      </c>
      <c r="E1727" s="38" t="s">
        <v>58</v>
      </c>
    </row>
    <row r="1728" spans="1:5" ht="12.75">
      <c r="A1728" s="39" t="s">
        <v>57</v>
      </c>
      <c r="E1728" s="40" t="s">
        <v>58</v>
      </c>
    </row>
    <row r="1729" spans="1:5" ht="12.75">
      <c r="A1729" t="s">
        <v>59</v>
      </c>
      <c r="E1729" s="38" t="s">
        <v>58</v>
      </c>
    </row>
    <row r="1730" spans="1:16" ht="25.5">
      <c r="A1730" s="26" t="s">
        <v>50</v>
      </c>
      <c s="31" t="s">
        <v>1857</v>
      </c>
      <c s="31" t="s">
        <v>4313</v>
      </c>
      <c s="26" t="s">
        <v>52</v>
      </c>
      <c s="32" t="s">
        <v>4311</v>
      </c>
      <c s="33" t="s">
        <v>82</v>
      </c>
      <c s="34">
        <v>1</v>
      </c>
      <c s="35">
        <v>0</v>
      </c>
      <c s="36">
        <f>ROUND(ROUND(H1730,2)*ROUND(G1730,5),2)</f>
      </c>
      <c r="O1730">
        <f>(I1730*21)/100</f>
      </c>
      <c t="s">
        <v>27</v>
      </c>
    </row>
    <row r="1731" spans="1:5" ht="12.75">
      <c r="A1731" s="37" t="s">
        <v>55</v>
      </c>
      <c r="E1731" s="38" t="s">
        <v>58</v>
      </c>
    </row>
    <row r="1732" spans="1:5" ht="12.75">
      <c r="A1732" s="39" t="s">
        <v>57</v>
      </c>
      <c r="E1732" s="40" t="s">
        <v>58</v>
      </c>
    </row>
    <row r="1733" spans="1:5" ht="12.75">
      <c r="A1733" t="s">
        <v>59</v>
      </c>
      <c r="E1733" s="38" t="s">
        <v>58</v>
      </c>
    </row>
    <row r="1734" spans="1:16" ht="25.5">
      <c r="A1734" s="26" t="s">
        <v>50</v>
      </c>
      <c s="31" t="s">
        <v>1860</v>
      </c>
      <c s="31" t="s">
        <v>4314</v>
      </c>
      <c s="26" t="s">
        <v>52</v>
      </c>
      <c s="32" t="s">
        <v>4311</v>
      </c>
      <c s="33" t="s">
        <v>82</v>
      </c>
      <c s="34">
        <v>1</v>
      </c>
      <c s="35">
        <v>0</v>
      </c>
      <c s="36">
        <f>ROUND(ROUND(H1734,2)*ROUND(G1734,5),2)</f>
      </c>
      <c r="O1734">
        <f>(I1734*21)/100</f>
      </c>
      <c t="s">
        <v>27</v>
      </c>
    </row>
    <row r="1735" spans="1:5" ht="12.75">
      <c r="A1735" s="37" t="s">
        <v>55</v>
      </c>
      <c r="E1735" s="38" t="s">
        <v>58</v>
      </c>
    </row>
    <row r="1736" spans="1:5" ht="12.75">
      <c r="A1736" s="39" t="s">
        <v>57</v>
      </c>
      <c r="E1736" s="40" t="s">
        <v>58</v>
      </c>
    </row>
    <row r="1737" spans="1:5" ht="12.75">
      <c r="A1737" t="s">
        <v>59</v>
      </c>
      <c r="E1737" s="38" t="s">
        <v>58</v>
      </c>
    </row>
    <row r="1738" spans="1:16" ht="25.5">
      <c r="A1738" s="26" t="s">
        <v>50</v>
      </c>
      <c s="31" t="s">
        <v>1863</v>
      </c>
      <c s="31" t="s">
        <v>4315</v>
      </c>
      <c s="26" t="s">
        <v>52</v>
      </c>
      <c s="32" t="s">
        <v>4311</v>
      </c>
      <c s="33" t="s">
        <v>82</v>
      </c>
      <c s="34">
        <v>1</v>
      </c>
      <c s="35">
        <v>0</v>
      </c>
      <c s="36">
        <f>ROUND(ROUND(H1738,2)*ROUND(G1738,5),2)</f>
      </c>
      <c r="O1738">
        <f>(I1738*21)/100</f>
      </c>
      <c t="s">
        <v>27</v>
      </c>
    </row>
    <row r="1739" spans="1:5" ht="12.75">
      <c r="A1739" s="37" t="s">
        <v>55</v>
      </c>
      <c r="E1739" s="38" t="s">
        <v>58</v>
      </c>
    </row>
    <row r="1740" spans="1:5" ht="12.75">
      <c r="A1740" s="39" t="s">
        <v>57</v>
      </c>
      <c r="E1740" s="40" t="s">
        <v>58</v>
      </c>
    </row>
    <row r="1741" spans="1:5" ht="12.75">
      <c r="A1741" t="s">
        <v>59</v>
      </c>
      <c r="E1741" s="38" t="s">
        <v>58</v>
      </c>
    </row>
    <row r="1742" spans="1:16" ht="25.5">
      <c r="A1742" s="26" t="s">
        <v>50</v>
      </c>
      <c s="31" t="s">
        <v>1866</v>
      </c>
      <c s="31" t="s">
        <v>4316</v>
      </c>
      <c s="26" t="s">
        <v>52</v>
      </c>
      <c s="32" t="s">
        <v>4311</v>
      </c>
      <c s="33" t="s">
        <v>82</v>
      </c>
      <c s="34">
        <v>1</v>
      </c>
      <c s="35">
        <v>0</v>
      </c>
      <c s="36">
        <f>ROUND(ROUND(H1742,2)*ROUND(G1742,5),2)</f>
      </c>
      <c r="O1742">
        <f>(I1742*21)/100</f>
      </c>
      <c t="s">
        <v>27</v>
      </c>
    </row>
    <row r="1743" spans="1:5" ht="12.75">
      <c r="A1743" s="37" t="s">
        <v>55</v>
      </c>
      <c r="E1743" s="38" t="s">
        <v>58</v>
      </c>
    </row>
    <row r="1744" spans="1:5" ht="12.75">
      <c r="A1744" s="39" t="s">
        <v>57</v>
      </c>
      <c r="E1744" s="40" t="s">
        <v>58</v>
      </c>
    </row>
    <row r="1745" spans="1:5" ht="12.75">
      <c r="A1745" t="s">
        <v>59</v>
      </c>
      <c r="E1745" s="38" t="s">
        <v>58</v>
      </c>
    </row>
    <row r="1746" spans="1:16" ht="25.5">
      <c r="A1746" s="26" t="s">
        <v>50</v>
      </c>
      <c s="31" t="s">
        <v>1869</v>
      </c>
      <c s="31" t="s">
        <v>4317</v>
      </c>
      <c s="26" t="s">
        <v>52</v>
      </c>
      <c s="32" t="s">
        <v>4311</v>
      </c>
      <c s="33" t="s">
        <v>82</v>
      </c>
      <c s="34">
        <v>1</v>
      </c>
      <c s="35">
        <v>0</v>
      </c>
      <c s="36">
        <f>ROUND(ROUND(H1746,2)*ROUND(G1746,5),2)</f>
      </c>
      <c r="O1746">
        <f>(I1746*21)/100</f>
      </c>
      <c t="s">
        <v>27</v>
      </c>
    </row>
    <row r="1747" spans="1:5" ht="12.75">
      <c r="A1747" s="37" t="s">
        <v>55</v>
      </c>
      <c r="E1747" s="38" t="s">
        <v>58</v>
      </c>
    </row>
    <row r="1748" spans="1:5" ht="12.75">
      <c r="A1748" s="39" t="s">
        <v>57</v>
      </c>
      <c r="E1748" s="40" t="s">
        <v>58</v>
      </c>
    </row>
    <row r="1749" spans="1:5" ht="12.75">
      <c r="A1749" t="s">
        <v>59</v>
      </c>
      <c r="E1749" s="38" t="s">
        <v>58</v>
      </c>
    </row>
    <row r="1750" spans="1:16" ht="25.5">
      <c r="A1750" s="26" t="s">
        <v>50</v>
      </c>
      <c s="31" t="s">
        <v>1872</v>
      </c>
      <c s="31" t="s">
        <v>4318</v>
      </c>
      <c s="26" t="s">
        <v>52</v>
      </c>
      <c s="32" t="s">
        <v>4311</v>
      </c>
      <c s="33" t="s">
        <v>82</v>
      </c>
      <c s="34">
        <v>1</v>
      </c>
      <c s="35">
        <v>0</v>
      </c>
      <c s="36">
        <f>ROUND(ROUND(H1750,2)*ROUND(G1750,5),2)</f>
      </c>
      <c r="O1750">
        <f>(I1750*21)/100</f>
      </c>
      <c t="s">
        <v>27</v>
      </c>
    </row>
    <row r="1751" spans="1:5" ht="12.75">
      <c r="A1751" s="37" t="s">
        <v>55</v>
      </c>
      <c r="E1751" s="38" t="s">
        <v>58</v>
      </c>
    </row>
    <row r="1752" spans="1:5" ht="12.75">
      <c r="A1752" s="39" t="s">
        <v>57</v>
      </c>
      <c r="E1752" s="40" t="s">
        <v>58</v>
      </c>
    </row>
    <row r="1753" spans="1:5" ht="12.75">
      <c r="A1753" t="s">
        <v>59</v>
      </c>
      <c r="E1753" s="38" t="s">
        <v>58</v>
      </c>
    </row>
    <row r="1754" spans="1:16" ht="25.5">
      <c r="A1754" s="26" t="s">
        <v>50</v>
      </c>
      <c s="31" t="s">
        <v>1876</v>
      </c>
      <c s="31" t="s">
        <v>4319</v>
      </c>
      <c s="26" t="s">
        <v>52</v>
      </c>
      <c s="32" t="s">
        <v>4311</v>
      </c>
      <c s="33" t="s">
        <v>82</v>
      </c>
      <c s="34">
        <v>1</v>
      </c>
      <c s="35">
        <v>0</v>
      </c>
      <c s="36">
        <f>ROUND(ROUND(H1754,2)*ROUND(G1754,5),2)</f>
      </c>
      <c r="O1754">
        <f>(I1754*21)/100</f>
      </c>
      <c t="s">
        <v>27</v>
      </c>
    </row>
    <row r="1755" spans="1:5" ht="12.75">
      <c r="A1755" s="37" t="s">
        <v>55</v>
      </c>
      <c r="E1755" s="38" t="s">
        <v>58</v>
      </c>
    </row>
    <row r="1756" spans="1:5" ht="12.75">
      <c r="A1756" s="39" t="s">
        <v>57</v>
      </c>
      <c r="E1756" s="40" t="s">
        <v>58</v>
      </c>
    </row>
    <row r="1757" spans="1:5" ht="12.75">
      <c r="A1757" t="s">
        <v>59</v>
      </c>
      <c r="E1757" s="38" t="s">
        <v>58</v>
      </c>
    </row>
    <row r="1758" spans="1:16" ht="25.5">
      <c r="A1758" s="26" t="s">
        <v>50</v>
      </c>
      <c s="31" t="s">
        <v>1879</v>
      </c>
      <c s="31" t="s">
        <v>4320</v>
      </c>
      <c s="26" t="s">
        <v>52</v>
      </c>
      <c s="32" t="s">
        <v>4321</v>
      </c>
      <c s="33" t="s">
        <v>82</v>
      </c>
      <c s="34">
        <v>1</v>
      </c>
      <c s="35">
        <v>0</v>
      </c>
      <c s="36">
        <f>ROUND(ROUND(H1758,2)*ROUND(G1758,5),2)</f>
      </c>
      <c r="O1758">
        <f>(I1758*21)/100</f>
      </c>
      <c t="s">
        <v>27</v>
      </c>
    </row>
    <row r="1759" spans="1:5" ht="12.75">
      <c r="A1759" s="37" t="s">
        <v>55</v>
      </c>
      <c r="E1759" s="38" t="s">
        <v>58</v>
      </c>
    </row>
    <row r="1760" spans="1:5" ht="12.75">
      <c r="A1760" s="39" t="s">
        <v>57</v>
      </c>
      <c r="E1760" s="40" t="s">
        <v>58</v>
      </c>
    </row>
    <row r="1761" spans="1:5" ht="12.75">
      <c r="A1761" t="s">
        <v>59</v>
      </c>
      <c r="E1761" s="38" t="s">
        <v>58</v>
      </c>
    </row>
    <row r="1762" spans="1:16" ht="25.5">
      <c r="A1762" s="26" t="s">
        <v>50</v>
      </c>
      <c s="31" t="s">
        <v>1882</v>
      </c>
      <c s="31" t="s">
        <v>4322</v>
      </c>
      <c s="26" t="s">
        <v>52</v>
      </c>
      <c s="32" t="s">
        <v>4323</v>
      </c>
      <c s="33" t="s">
        <v>82</v>
      </c>
      <c s="34">
        <v>1</v>
      </c>
      <c s="35">
        <v>0</v>
      </c>
      <c s="36">
        <f>ROUND(ROUND(H1762,2)*ROUND(G1762,5),2)</f>
      </c>
      <c r="O1762">
        <f>(I1762*21)/100</f>
      </c>
      <c t="s">
        <v>27</v>
      </c>
    </row>
    <row r="1763" spans="1:5" ht="12.75">
      <c r="A1763" s="37" t="s">
        <v>55</v>
      </c>
      <c r="E1763" s="38" t="s">
        <v>58</v>
      </c>
    </row>
    <row r="1764" spans="1:5" ht="12.75">
      <c r="A1764" s="39" t="s">
        <v>57</v>
      </c>
      <c r="E1764" s="40" t="s">
        <v>58</v>
      </c>
    </row>
    <row r="1765" spans="1:5" ht="12.75">
      <c r="A1765" t="s">
        <v>59</v>
      </c>
      <c r="E1765" s="38" t="s">
        <v>58</v>
      </c>
    </row>
    <row r="1766" spans="1:16" ht="25.5">
      <c r="A1766" s="26" t="s">
        <v>50</v>
      </c>
      <c s="31" t="s">
        <v>1885</v>
      </c>
      <c s="31" t="s">
        <v>4324</v>
      </c>
      <c s="26" t="s">
        <v>52</v>
      </c>
      <c s="32" t="s">
        <v>4325</v>
      </c>
      <c s="33" t="s">
        <v>82</v>
      </c>
      <c s="34">
        <v>1</v>
      </c>
      <c s="35">
        <v>0</v>
      </c>
      <c s="36">
        <f>ROUND(ROUND(H1766,2)*ROUND(G1766,5),2)</f>
      </c>
      <c r="O1766">
        <f>(I1766*21)/100</f>
      </c>
      <c t="s">
        <v>27</v>
      </c>
    </row>
    <row r="1767" spans="1:5" ht="12.75">
      <c r="A1767" s="37" t="s">
        <v>55</v>
      </c>
      <c r="E1767" s="38" t="s">
        <v>58</v>
      </c>
    </row>
    <row r="1768" spans="1:5" ht="12.75">
      <c r="A1768" s="39" t="s">
        <v>57</v>
      </c>
      <c r="E1768" s="40" t="s">
        <v>58</v>
      </c>
    </row>
    <row r="1769" spans="1:5" ht="12.75">
      <c r="A1769" t="s">
        <v>59</v>
      </c>
      <c r="E1769" s="38" t="s">
        <v>58</v>
      </c>
    </row>
    <row r="1770" spans="1:16" ht="25.5">
      <c r="A1770" s="26" t="s">
        <v>50</v>
      </c>
      <c s="31" t="s">
        <v>1888</v>
      </c>
      <c s="31" t="s">
        <v>4326</v>
      </c>
      <c s="26" t="s">
        <v>52</v>
      </c>
      <c s="32" t="s">
        <v>4327</v>
      </c>
      <c s="33" t="s">
        <v>82</v>
      </c>
      <c s="34">
        <v>1</v>
      </c>
      <c s="35">
        <v>0</v>
      </c>
      <c s="36">
        <f>ROUND(ROUND(H1770,2)*ROUND(G1770,5),2)</f>
      </c>
      <c r="O1770">
        <f>(I1770*21)/100</f>
      </c>
      <c t="s">
        <v>27</v>
      </c>
    </row>
    <row r="1771" spans="1:5" ht="12.75">
      <c r="A1771" s="37" t="s">
        <v>55</v>
      </c>
      <c r="E1771" s="38" t="s">
        <v>58</v>
      </c>
    </row>
    <row r="1772" spans="1:5" ht="12.75">
      <c r="A1772" s="39" t="s">
        <v>57</v>
      </c>
      <c r="E1772" s="40" t="s">
        <v>58</v>
      </c>
    </row>
    <row r="1773" spans="1:5" ht="12.75">
      <c r="A1773" t="s">
        <v>59</v>
      </c>
      <c r="E1773" s="38" t="s">
        <v>58</v>
      </c>
    </row>
    <row r="1774" spans="1:16" ht="25.5">
      <c r="A1774" s="26" t="s">
        <v>50</v>
      </c>
      <c s="31" t="s">
        <v>1891</v>
      </c>
      <c s="31" t="s">
        <v>4328</v>
      </c>
      <c s="26" t="s">
        <v>52</v>
      </c>
      <c s="32" t="s">
        <v>4311</v>
      </c>
      <c s="33" t="s">
        <v>82</v>
      </c>
      <c s="34">
        <v>1</v>
      </c>
      <c s="35">
        <v>0</v>
      </c>
      <c s="36">
        <f>ROUND(ROUND(H1774,2)*ROUND(G1774,5),2)</f>
      </c>
      <c r="O1774">
        <f>(I1774*21)/100</f>
      </c>
      <c t="s">
        <v>27</v>
      </c>
    </row>
    <row r="1775" spans="1:5" ht="12.75">
      <c r="A1775" s="37" t="s">
        <v>55</v>
      </c>
      <c r="E1775" s="38" t="s">
        <v>58</v>
      </c>
    </row>
    <row r="1776" spans="1:5" ht="12.75">
      <c r="A1776" s="39" t="s">
        <v>57</v>
      </c>
      <c r="E1776" s="40" t="s">
        <v>58</v>
      </c>
    </row>
    <row r="1777" spans="1:5" ht="12.75">
      <c r="A1777" t="s">
        <v>59</v>
      </c>
      <c r="E1777" s="38" t="s">
        <v>58</v>
      </c>
    </row>
    <row r="1778" spans="1:16" ht="25.5">
      <c r="A1778" s="26" t="s">
        <v>50</v>
      </c>
      <c s="31" t="s">
        <v>1894</v>
      </c>
      <c s="31" t="s">
        <v>4329</v>
      </c>
      <c s="26" t="s">
        <v>52</v>
      </c>
      <c s="32" t="s">
        <v>4311</v>
      </c>
      <c s="33" t="s">
        <v>82</v>
      </c>
      <c s="34">
        <v>1</v>
      </c>
      <c s="35">
        <v>0</v>
      </c>
      <c s="36">
        <f>ROUND(ROUND(H1778,2)*ROUND(G1778,5),2)</f>
      </c>
      <c r="O1778">
        <f>(I1778*21)/100</f>
      </c>
      <c t="s">
        <v>27</v>
      </c>
    </row>
    <row r="1779" spans="1:5" ht="12.75">
      <c r="A1779" s="37" t="s">
        <v>55</v>
      </c>
      <c r="E1779" s="38" t="s">
        <v>58</v>
      </c>
    </row>
    <row r="1780" spans="1:5" ht="12.75">
      <c r="A1780" s="39" t="s">
        <v>57</v>
      </c>
      <c r="E1780" s="40" t="s">
        <v>58</v>
      </c>
    </row>
    <row r="1781" spans="1:5" ht="12.75">
      <c r="A1781" t="s">
        <v>59</v>
      </c>
      <c r="E1781" s="38" t="s">
        <v>58</v>
      </c>
    </row>
    <row r="1782" spans="1:16" ht="25.5">
      <c r="A1782" s="26" t="s">
        <v>50</v>
      </c>
      <c s="31" t="s">
        <v>1896</v>
      </c>
      <c s="31" t="s">
        <v>4330</v>
      </c>
      <c s="26" t="s">
        <v>52</v>
      </c>
      <c s="32" t="s">
        <v>4331</v>
      </c>
      <c s="33" t="s">
        <v>82</v>
      </c>
      <c s="34">
        <v>1</v>
      </c>
      <c s="35">
        <v>0</v>
      </c>
      <c s="36">
        <f>ROUND(ROUND(H1782,2)*ROUND(G1782,5),2)</f>
      </c>
      <c r="O1782">
        <f>(I1782*21)/100</f>
      </c>
      <c t="s">
        <v>27</v>
      </c>
    </row>
    <row r="1783" spans="1:5" ht="12.75">
      <c r="A1783" s="37" t="s">
        <v>55</v>
      </c>
      <c r="E1783" s="38" t="s">
        <v>58</v>
      </c>
    </row>
    <row r="1784" spans="1:5" ht="12.75">
      <c r="A1784" s="39" t="s">
        <v>57</v>
      </c>
      <c r="E1784" s="40" t="s">
        <v>58</v>
      </c>
    </row>
    <row r="1785" spans="1:5" ht="12.75">
      <c r="A1785" t="s">
        <v>59</v>
      </c>
      <c r="E1785" s="38" t="s">
        <v>58</v>
      </c>
    </row>
    <row r="1786" spans="1:16" ht="25.5">
      <c r="A1786" s="26" t="s">
        <v>50</v>
      </c>
      <c s="31" t="s">
        <v>1899</v>
      </c>
      <c s="31" t="s">
        <v>4330</v>
      </c>
      <c s="26" t="s">
        <v>2502</v>
      </c>
      <c s="32" t="s">
        <v>4331</v>
      </c>
      <c s="33" t="s">
        <v>82</v>
      </c>
      <c s="34">
        <v>1</v>
      </c>
      <c s="35">
        <v>0</v>
      </c>
      <c s="36">
        <f>ROUND(ROUND(H1786,2)*ROUND(G1786,5),2)</f>
      </c>
      <c r="O1786">
        <f>(I1786*21)/100</f>
      </c>
      <c t="s">
        <v>27</v>
      </c>
    </row>
    <row r="1787" spans="1:5" ht="12.75">
      <c r="A1787" s="37" t="s">
        <v>55</v>
      </c>
      <c r="E1787" s="38" t="s">
        <v>58</v>
      </c>
    </row>
    <row r="1788" spans="1:5" ht="12.75">
      <c r="A1788" s="39" t="s">
        <v>57</v>
      </c>
      <c r="E1788" s="40" t="s">
        <v>58</v>
      </c>
    </row>
    <row r="1789" spans="1:5" ht="12.75">
      <c r="A1789" t="s">
        <v>59</v>
      </c>
      <c r="E1789" s="38" t="s">
        <v>58</v>
      </c>
    </row>
    <row r="1790" spans="1:16" ht="25.5">
      <c r="A1790" s="26" t="s">
        <v>50</v>
      </c>
      <c s="31" t="s">
        <v>1926</v>
      </c>
      <c s="31" t="s">
        <v>4330</v>
      </c>
      <c s="26" t="s">
        <v>4183</v>
      </c>
      <c s="32" t="s">
        <v>4331</v>
      </c>
      <c s="33" t="s">
        <v>82</v>
      </c>
      <c s="34">
        <v>1</v>
      </c>
      <c s="35">
        <v>0</v>
      </c>
      <c s="36">
        <f>ROUND(ROUND(H1790,2)*ROUND(G1790,5),2)</f>
      </c>
      <c r="O1790">
        <f>(I1790*21)/100</f>
      </c>
      <c t="s">
        <v>27</v>
      </c>
    </row>
    <row r="1791" spans="1:5" ht="12.75">
      <c r="A1791" s="37" t="s">
        <v>55</v>
      </c>
      <c r="E1791" s="38" t="s">
        <v>58</v>
      </c>
    </row>
    <row r="1792" spans="1:5" ht="12.75">
      <c r="A1792" s="39" t="s">
        <v>57</v>
      </c>
      <c r="E1792" s="40" t="s">
        <v>58</v>
      </c>
    </row>
    <row r="1793" spans="1:5" ht="12.75">
      <c r="A1793" t="s">
        <v>59</v>
      </c>
      <c r="E1793" s="38" t="s">
        <v>58</v>
      </c>
    </row>
    <row r="1794" spans="1:16" ht="25.5">
      <c r="A1794" s="26" t="s">
        <v>50</v>
      </c>
      <c s="31" t="s">
        <v>1929</v>
      </c>
      <c s="31" t="s">
        <v>4330</v>
      </c>
      <c s="26" t="s">
        <v>4184</v>
      </c>
      <c s="32" t="s">
        <v>4331</v>
      </c>
      <c s="33" t="s">
        <v>82</v>
      </c>
      <c s="34">
        <v>1</v>
      </c>
      <c s="35">
        <v>0</v>
      </c>
      <c s="36">
        <f>ROUND(ROUND(H1794,2)*ROUND(G1794,5),2)</f>
      </c>
      <c r="O1794">
        <f>(I1794*21)/100</f>
      </c>
      <c t="s">
        <v>27</v>
      </c>
    </row>
    <row r="1795" spans="1:5" ht="12.75">
      <c r="A1795" s="37" t="s">
        <v>55</v>
      </c>
      <c r="E1795" s="38" t="s">
        <v>58</v>
      </c>
    </row>
    <row r="1796" spans="1:5" ht="12.75">
      <c r="A1796" s="39" t="s">
        <v>57</v>
      </c>
      <c r="E1796" s="40" t="s">
        <v>58</v>
      </c>
    </row>
    <row r="1797" spans="1:5" ht="12.75">
      <c r="A1797" t="s">
        <v>59</v>
      </c>
      <c r="E1797" s="38" t="s">
        <v>58</v>
      </c>
    </row>
    <row r="1798" spans="1:16" ht="25.5">
      <c r="A1798" s="26" t="s">
        <v>50</v>
      </c>
      <c s="31" t="s">
        <v>1902</v>
      </c>
      <c s="31" t="s">
        <v>4330</v>
      </c>
      <c s="26" t="s">
        <v>2505</v>
      </c>
      <c s="32" t="s">
        <v>4331</v>
      </c>
      <c s="33" t="s">
        <v>82</v>
      </c>
      <c s="34">
        <v>1</v>
      </c>
      <c s="35">
        <v>0</v>
      </c>
      <c s="36">
        <f>ROUND(ROUND(H1798,2)*ROUND(G1798,5),2)</f>
      </c>
      <c r="O1798">
        <f>(I1798*21)/100</f>
      </c>
      <c t="s">
        <v>27</v>
      </c>
    </row>
    <row r="1799" spans="1:5" ht="12.75">
      <c r="A1799" s="37" t="s">
        <v>55</v>
      </c>
      <c r="E1799" s="38" t="s">
        <v>58</v>
      </c>
    </row>
    <row r="1800" spans="1:5" ht="12.75">
      <c r="A1800" s="39" t="s">
        <v>57</v>
      </c>
      <c r="E1800" s="40" t="s">
        <v>58</v>
      </c>
    </row>
    <row r="1801" spans="1:5" ht="12.75">
      <c r="A1801" t="s">
        <v>59</v>
      </c>
      <c r="E1801" s="38" t="s">
        <v>58</v>
      </c>
    </row>
    <row r="1802" spans="1:16" ht="25.5">
      <c r="A1802" s="26" t="s">
        <v>50</v>
      </c>
      <c s="31" t="s">
        <v>1905</v>
      </c>
      <c s="31" t="s">
        <v>4330</v>
      </c>
      <c s="26" t="s">
        <v>3310</v>
      </c>
      <c s="32" t="s">
        <v>4331</v>
      </c>
      <c s="33" t="s">
        <v>82</v>
      </c>
      <c s="34">
        <v>1</v>
      </c>
      <c s="35">
        <v>0</v>
      </c>
      <c s="36">
        <f>ROUND(ROUND(H1802,2)*ROUND(G1802,5),2)</f>
      </c>
      <c r="O1802">
        <f>(I1802*21)/100</f>
      </c>
      <c t="s">
        <v>27</v>
      </c>
    </row>
    <row r="1803" spans="1:5" ht="12.75">
      <c r="A1803" s="37" t="s">
        <v>55</v>
      </c>
      <c r="E1803" s="38" t="s">
        <v>58</v>
      </c>
    </row>
    <row r="1804" spans="1:5" ht="12.75">
      <c r="A1804" s="39" t="s">
        <v>57</v>
      </c>
      <c r="E1804" s="40" t="s">
        <v>58</v>
      </c>
    </row>
    <row r="1805" spans="1:5" ht="12.75">
      <c r="A1805" t="s">
        <v>59</v>
      </c>
      <c r="E1805" s="38" t="s">
        <v>58</v>
      </c>
    </row>
    <row r="1806" spans="1:16" ht="25.5">
      <c r="A1806" s="26" t="s">
        <v>50</v>
      </c>
      <c s="31" t="s">
        <v>1908</v>
      </c>
      <c s="31" t="s">
        <v>4330</v>
      </c>
      <c s="26" t="s">
        <v>3312</v>
      </c>
      <c s="32" t="s">
        <v>4331</v>
      </c>
      <c s="33" t="s">
        <v>82</v>
      </c>
      <c s="34">
        <v>1</v>
      </c>
      <c s="35">
        <v>0</v>
      </c>
      <c s="36">
        <f>ROUND(ROUND(H1806,2)*ROUND(G1806,5),2)</f>
      </c>
      <c r="O1806">
        <f>(I1806*21)/100</f>
      </c>
      <c t="s">
        <v>27</v>
      </c>
    </row>
    <row r="1807" spans="1:5" ht="12.75">
      <c r="A1807" s="37" t="s">
        <v>55</v>
      </c>
      <c r="E1807" s="38" t="s">
        <v>58</v>
      </c>
    </row>
    <row r="1808" spans="1:5" ht="12.75">
      <c r="A1808" s="39" t="s">
        <v>57</v>
      </c>
      <c r="E1808" s="40" t="s">
        <v>58</v>
      </c>
    </row>
    <row r="1809" spans="1:5" ht="12.75">
      <c r="A1809" t="s">
        <v>59</v>
      </c>
      <c r="E1809" s="38" t="s">
        <v>58</v>
      </c>
    </row>
    <row r="1810" spans="1:16" ht="25.5">
      <c r="A1810" s="26" t="s">
        <v>50</v>
      </c>
      <c s="31" t="s">
        <v>1911</v>
      </c>
      <c s="31" t="s">
        <v>4330</v>
      </c>
      <c s="26" t="s">
        <v>3314</v>
      </c>
      <c s="32" t="s">
        <v>4331</v>
      </c>
      <c s="33" t="s">
        <v>82</v>
      </c>
      <c s="34">
        <v>1</v>
      </c>
      <c s="35">
        <v>0</v>
      </c>
      <c s="36">
        <f>ROUND(ROUND(H1810,2)*ROUND(G1810,5),2)</f>
      </c>
      <c r="O1810">
        <f>(I1810*21)/100</f>
      </c>
      <c t="s">
        <v>27</v>
      </c>
    </row>
    <row r="1811" spans="1:5" ht="12.75">
      <c r="A1811" s="37" t="s">
        <v>55</v>
      </c>
      <c r="E1811" s="38" t="s">
        <v>58</v>
      </c>
    </row>
    <row r="1812" spans="1:5" ht="12.75">
      <c r="A1812" s="39" t="s">
        <v>57</v>
      </c>
      <c r="E1812" s="40" t="s">
        <v>58</v>
      </c>
    </row>
    <row r="1813" spans="1:5" ht="12.75">
      <c r="A1813" t="s">
        <v>59</v>
      </c>
      <c r="E1813" s="38" t="s">
        <v>58</v>
      </c>
    </row>
    <row r="1814" spans="1:16" ht="25.5">
      <c r="A1814" s="26" t="s">
        <v>50</v>
      </c>
      <c s="31" t="s">
        <v>1914</v>
      </c>
      <c s="31" t="s">
        <v>4330</v>
      </c>
      <c s="26" t="s">
        <v>3316</v>
      </c>
      <c s="32" t="s">
        <v>4331</v>
      </c>
      <c s="33" t="s">
        <v>82</v>
      </c>
      <c s="34">
        <v>1</v>
      </c>
      <c s="35">
        <v>0</v>
      </c>
      <c s="36">
        <f>ROUND(ROUND(H1814,2)*ROUND(G1814,5),2)</f>
      </c>
      <c r="O1814">
        <f>(I1814*21)/100</f>
      </c>
      <c t="s">
        <v>27</v>
      </c>
    </row>
    <row r="1815" spans="1:5" ht="12.75">
      <c r="A1815" s="37" t="s">
        <v>55</v>
      </c>
      <c r="E1815" s="38" t="s">
        <v>58</v>
      </c>
    </row>
    <row r="1816" spans="1:5" ht="12.75">
      <c r="A1816" s="39" t="s">
        <v>57</v>
      </c>
      <c r="E1816" s="40" t="s">
        <v>58</v>
      </c>
    </row>
    <row r="1817" spans="1:5" ht="12.75">
      <c r="A1817" t="s">
        <v>59</v>
      </c>
      <c r="E1817" s="38" t="s">
        <v>58</v>
      </c>
    </row>
    <row r="1818" spans="1:16" ht="25.5">
      <c r="A1818" s="26" t="s">
        <v>50</v>
      </c>
      <c s="31" t="s">
        <v>1917</v>
      </c>
      <c s="31" t="s">
        <v>4330</v>
      </c>
      <c s="26" t="s">
        <v>3318</v>
      </c>
      <c s="32" t="s">
        <v>4331</v>
      </c>
      <c s="33" t="s">
        <v>82</v>
      </c>
      <c s="34">
        <v>1</v>
      </c>
      <c s="35">
        <v>0</v>
      </c>
      <c s="36">
        <f>ROUND(ROUND(H1818,2)*ROUND(G1818,5),2)</f>
      </c>
      <c r="O1818">
        <f>(I1818*21)/100</f>
      </c>
      <c t="s">
        <v>27</v>
      </c>
    </row>
    <row r="1819" spans="1:5" ht="12.75">
      <c r="A1819" s="37" t="s">
        <v>55</v>
      </c>
      <c r="E1819" s="38" t="s">
        <v>58</v>
      </c>
    </row>
    <row r="1820" spans="1:5" ht="12.75">
      <c r="A1820" s="39" t="s">
        <v>57</v>
      </c>
      <c r="E1820" s="40" t="s">
        <v>58</v>
      </c>
    </row>
    <row r="1821" spans="1:5" ht="12.75">
      <c r="A1821" t="s">
        <v>59</v>
      </c>
      <c r="E1821" s="38" t="s">
        <v>58</v>
      </c>
    </row>
    <row r="1822" spans="1:16" ht="25.5">
      <c r="A1822" s="26" t="s">
        <v>50</v>
      </c>
      <c s="31" t="s">
        <v>1920</v>
      </c>
      <c s="31" t="s">
        <v>4330</v>
      </c>
      <c s="26" t="s">
        <v>4189</v>
      </c>
      <c s="32" t="s">
        <v>4331</v>
      </c>
      <c s="33" t="s">
        <v>82</v>
      </c>
      <c s="34">
        <v>1</v>
      </c>
      <c s="35">
        <v>0</v>
      </c>
      <c s="36">
        <f>ROUND(ROUND(H1822,2)*ROUND(G1822,5),2)</f>
      </c>
      <c r="O1822">
        <f>(I1822*21)/100</f>
      </c>
      <c t="s">
        <v>27</v>
      </c>
    </row>
    <row r="1823" spans="1:5" ht="12.75">
      <c r="A1823" s="37" t="s">
        <v>55</v>
      </c>
      <c r="E1823" s="38" t="s">
        <v>58</v>
      </c>
    </row>
    <row r="1824" spans="1:5" ht="12.75">
      <c r="A1824" s="39" t="s">
        <v>57</v>
      </c>
      <c r="E1824" s="40" t="s">
        <v>58</v>
      </c>
    </row>
    <row r="1825" spans="1:5" ht="12.75">
      <c r="A1825" t="s">
        <v>59</v>
      </c>
      <c r="E1825" s="38" t="s">
        <v>58</v>
      </c>
    </row>
    <row r="1826" spans="1:16" ht="25.5">
      <c r="A1826" s="26" t="s">
        <v>50</v>
      </c>
      <c s="31" t="s">
        <v>1923</v>
      </c>
      <c s="31" t="s">
        <v>4330</v>
      </c>
      <c s="26" t="s">
        <v>4190</v>
      </c>
      <c s="32" t="s">
        <v>4331</v>
      </c>
      <c s="33" t="s">
        <v>82</v>
      </c>
      <c s="34">
        <v>1</v>
      </c>
      <c s="35">
        <v>0</v>
      </c>
      <c s="36">
        <f>ROUND(ROUND(H1826,2)*ROUND(G1826,5),2)</f>
      </c>
      <c r="O1826">
        <f>(I1826*21)/100</f>
      </c>
      <c t="s">
        <v>27</v>
      </c>
    </row>
    <row r="1827" spans="1:5" ht="12.75">
      <c r="A1827" s="37" t="s">
        <v>55</v>
      </c>
      <c r="E1827" s="38" t="s">
        <v>58</v>
      </c>
    </row>
    <row r="1828" spans="1:5" ht="12.75">
      <c r="A1828" s="39" t="s">
        <v>57</v>
      </c>
      <c r="E1828" s="40" t="s">
        <v>58</v>
      </c>
    </row>
    <row r="1829" spans="1:5" ht="12.75">
      <c r="A1829" t="s">
        <v>59</v>
      </c>
      <c r="E1829" s="38" t="s">
        <v>58</v>
      </c>
    </row>
    <row r="1830" spans="1:16" ht="25.5">
      <c r="A1830" s="26" t="s">
        <v>50</v>
      </c>
      <c s="31" t="s">
        <v>1932</v>
      </c>
      <c s="31" t="s">
        <v>4332</v>
      </c>
      <c s="26" t="s">
        <v>52</v>
      </c>
      <c s="32" t="s">
        <v>4311</v>
      </c>
      <c s="33" t="s">
        <v>82</v>
      </c>
      <c s="34">
        <v>1</v>
      </c>
      <c s="35">
        <v>0</v>
      </c>
      <c s="36">
        <f>ROUND(ROUND(H1830,2)*ROUND(G1830,5),2)</f>
      </c>
      <c r="O1830">
        <f>(I1830*21)/100</f>
      </c>
      <c t="s">
        <v>27</v>
      </c>
    </row>
    <row r="1831" spans="1:5" ht="12.75">
      <c r="A1831" s="37" t="s">
        <v>55</v>
      </c>
      <c r="E1831" s="38" t="s">
        <v>58</v>
      </c>
    </row>
    <row r="1832" spans="1:5" ht="12.75">
      <c r="A1832" s="39" t="s">
        <v>57</v>
      </c>
      <c r="E1832" s="40" t="s">
        <v>58</v>
      </c>
    </row>
    <row r="1833" spans="1:5" ht="12.75">
      <c r="A1833" t="s">
        <v>59</v>
      </c>
      <c r="E1833" s="38" t="s">
        <v>58</v>
      </c>
    </row>
    <row r="1834" spans="1:16" ht="12.75">
      <c r="A1834" s="26" t="s">
        <v>50</v>
      </c>
      <c s="31" t="s">
        <v>1934</v>
      </c>
      <c s="31" t="s">
        <v>4333</v>
      </c>
      <c s="26" t="s">
        <v>52</v>
      </c>
      <c s="32" t="s">
        <v>4026</v>
      </c>
      <c s="33" t="s">
        <v>82</v>
      </c>
      <c s="34">
        <v>1</v>
      </c>
      <c s="35">
        <v>0</v>
      </c>
      <c s="36">
        <f>ROUND(ROUND(H1834,2)*ROUND(G1834,5),2)</f>
      </c>
      <c r="O1834">
        <f>(I1834*21)/100</f>
      </c>
      <c t="s">
        <v>27</v>
      </c>
    </row>
    <row r="1835" spans="1:5" ht="12.75">
      <c r="A1835" s="37" t="s">
        <v>55</v>
      </c>
      <c r="E1835" s="38" t="s">
        <v>58</v>
      </c>
    </row>
    <row r="1836" spans="1:5" ht="12.75">
      <c r="A1836" s="39" t="s">
        <v>57</v>
      </c>
      <c r="E1836" s="40" t="s">
        <v>58</v>
      </c>
    </row>
    <row r="1837" spans="1:5" ht="12.75">
      <c r="A1837" t="s">
        <v>59</v>
      </c>
      <c r="E1837" s="38" t="s">
        <v>58</v>
      </c>
    </row>
    <row r="1838" spans="1:16" ht="12.75">
      <c r="A1838" s="26" t="s">
        <v>50</v>
      </c>
      <c s="31" t="s">
        <v>1936</v>
      </c>
      <c s="31" t="s">
        <v>4333</v>
      </c>
      <c s="26" t="s">
        <v>2502</v>
      </c>
      <c s="32" t="s">
        <v>4026</v>
      </c>
      <c s="33" t="s">
        <v>82</v>
      </c>
      <c s="34">
        <v>1</v>
      </c>
      <c s="35">
        <v>0</v>
      </c>
      <c s="36">
        <f>ROUND(ROUND(H1838,2)*ROUND(G1838,5),2)</f>
      </c>
      <c r="O1838">
        <f>(I1838*21)/100</f>
      </c>
      <c t="s">
        <v>27</v>
      </c>
    </row>
    <row r="1839" spans="1:5" ht="12.75">
      <c r="A1839" s="37" t="s">
        <v>55</v>
      </c>
      <c r="E1839" s="38" t="s">
        <v>58</v>
      </c>
    </row>
    <row r="1840" spans="1:5" ht="12.75">
      <c r="A1840" s="39" t="s">
        <v>57</v>
      </c>
      <c r="E1840" s="40" t="s">
        <v>58</v>
      </c>
    </row>
    <row r="1841" spans="1:5" ht="12.75">
      <c r="A1841" t="s">
        <v>59</v>
      </c>
      <c r="E1841" s="38" t="s">
        <v>58</v>
      </c>
    </row>
    <row r="1842" spans="1:16" ht="12.75">
      <c r="A1842" s="26" t="s">
        <v>50</v>
      </c>
      <c s="31" t="s">
        <v>1938</v>
      </c>
      <c s="31" t="s">
        <v>4333</v>
      </c>
      <c s="26" t="s">
        <v>2505</v>
      </c>
      <c s="32" t="s">
        <v>4028</v>
      </c>
      <c s="33" t="s">
        <v>82</v>
      </c>
      <c s="34">
        <v>1</v>
      </c>
      <c s="35">
        <v>0</v>
      </c>
      <c s="36">
        <f>ROUND(ROUND(H1842,2)*ROUND(G1842,5),2)</f>
      </c>
      <c r="O1842">
        <f>(I1842*21)/100</f>
      </c>
      <c t="s">
        <v>27</v>
      </c>
    </row>
    <row r="1843" spans="1:5" ht="12.75">
      <c r="A1843" s="37" t="s">
        <v>55</v>
      </c>
      <c r="E1843" s="38" t="s">
        <v>58</v>
      </c>
    </row>
    <row r="1844" spans="1:5" ht="12.75">
      <c r="A1844" s="39" t="s">
        <v>57</v>
      </c>
      <c r="E1844" s="40" t="s">
        <v>58</v>
      </c>
    </row>
    <row r="1845" spans="1:5" ht="12.75">
      <c r="A1845" t="s">
        <v>59</v>
      </c>
      <c r="E1845" s="38" t="s">
        <v>58</v>
      </c>
    </row>
    <row r="1846" spans="1:16" ht="12.75">
      <c r="A1846" s="26" t="s">
        <v>50</v>
      </c>
      <c s="31" t="s">
        <v>1941</v>
      </c>
      <c s="31" t="s">
        <v>4333</v>
      </c>
      <c s="26" t="s">
        <v>3310</v>
      </c>
      <c s="32" t="s">
        <v>4028</v>
      </c>
      <c s="33" t="s">
        <v>82</v>
      </c>
      <c s="34">
        <v>1</v>
      </c>
      <c s="35">
        <v>0</v>
      </c>
      <c s="36">
        <f>ROUND(ROUND(H1846,2)*ROUND(G1846,5),2)</f>
      </c>
      <c r="O1846">
        <f>(I1846*21)/100</f>
      </c>
      <c t="s">
        <v>27</v>
      </c>
    </row>
    <row r="1847" spans="1:5" ht="12.75">
      <c r="A1847" s="37" t="s">
        <v>55</v>
      </c>
      <c r="E1847" s="38" t="s">
        <v>58</v>
      </c>
    </row>
    <row r="1848" spans="1:5" ht="12.75">
      <c r="A1848" s="39" t="s">
        <v>57</v>
      </c>
      <c r="E1848" s="40" t="s">
        <v>58</v>
      </c>
    </row>
    <row r="1849" spans="1:5" ht="12.75">
      <c r="A1849" t="s">
        <v>59</v>
      </c>
      <c r="E1849" s="38" t="s">
        <v>58</v>
      </c>
    </row>
    <row r="1850" spans="1:16" ht="12.75">
      <c r="A1850" s="26" t="s">
        <v>50</v>
      </c>
      <c s="31" t="s">
        <v>1944</v>
      </c>
      <c s="31" t="s">
        <v>4334</v>
      </c>
      <c s="26" t="s">
        <v>52</v>
      </c>
      <c s="32" t="s">
        <v>4028</v>
      </c>
      <c s="33" t="s">
        <v>82</v>
      </c>
      <c s="34">
        <v>1</v>
      </c>
      <c s="35">
        <v>0</v>
      </c>
      <c s="36">
        <f>ROUND(ROUND(H1850,2)*ROUND(G1850,5),2)</f>
      </c>
      <c r="O1850">
        <f>(I1850*21)/100</f>
      </c>
      <c t="s">
        <v>27</v>
      </c>
    </row>
    <row r="1851" spans="1:5" ht="12.75">
      <c r="A1851" s="37" t="s">
        <v>55</v>
      </c>
      <c r="E1851" s="38" t="s">
        <v>58</v>
      </c>
    </row>
    <row r="1852" spans="1:5" ht="12.75">
      <c r="A1852" s="39" t="s">
        <v>57</v>
      </c>
      <c r="E1852" s="40" t="s">
        <v>58</v>
      </c>
    </row>
    <row r="1853" spans="1:5" ht="12.75">
      <c r="A1853" t="s">
        <v>59</v>
      </c>
      <c r="E1853" s="38" t="s">
        <v>58</v>
      </c>
    </row>
    <row r="1854" spans="1:16" ht="12.75">
      <c r="A1854" s="26" t="s">
        <v>50</v>
      </c>
      <c s="31" t="s">
        <v>1947</v>
      </c>
      <c s="31" t="s">
        <v>4334</v>
      </c>
      <c s="26" t="s">
        <v>2502</v>
      </c>
      <c s="32" t="s">
        <v>4028</v>
      </c>
      <c s="33" t="s">
        <v>82</v>
      </c>
      <c s="34">
        <v>1</v>
      </c>
      <c s="35">
        <v>0</v>
      </c>
      <c s="36">
        <f>ROUND(ROUND(H1854,2)*ROUND(G1854,5),2)</f>
      </c>
      <c r="O1854">
        <f>(I1854*21)/100</f>
      </c>
      <c t="s">
        <v>27</v>
      </c>
    </row>
    <row r="1855" spans="1:5" ht="12.75">
      <c r="A1855" s="37" t="s">
        <v>55</v>
      </c>
      <c r="E1855" s="38" t="s">
        <v>58</v>
      </c>
    </row>
    <row r="1856" spans="1:5" ht="12.75">
      <c r="A1856" s="39" t="s">
        <v>57</v>
      </c>
      <c r="E1856" s="40" t="s">
        <v>58</v>
      </c>
    </row>
    <row r="1857" spans="1:5" ht="12.75">
      <c r="A1857" t="s">
        <v>59</v>
      </c>
      <c r="E1857" s="38" t="s">
        <v>58</v>
      </c>
    </row>
    <row r="1858" spans="1:16" ht="12.75">
      <c r="A1858" s="26" t="s">
        <v>50</v>
      </c>
      <c s="31" t="s">
        <v>1950</v>
      </c>
      <c s="31" t="s">
        <v>4334</v>
      </c>
      <c s="26" t="s">
        <v>2505</v>
      </c>
      <c s="32" t="s">
        <v>4335</v>
      </c>
      <c s="33" t="s">
        <v>82</v>
      </c>
      <c s="34">
        <v>1</v>
      </c>
      <c s="35">
        <v>0</v>
      </c>
      <c s="36">
        <f>ROUND(ROUND(H1858,2)*ROUND(G1858,5),2)</f>
      </c>
      <c r="O1858">
        <f>(I1858*21)/100</f>
      </c>
      <c t="s">
        <v>27</v>
      </c>
    </row>
    <row r="1859" spans="1:5" ht="12.75">
      <c r="A1859" s="37" t="s">
        <v>55</v>
      </c>
      <c r="E1859" s="38" t="s">
        <v>58</v>
      </c>
    </row>
    <row r="1860" spans="1:5" ht="12.75">
      <c r="A1860" s="39" t="s">
        <v>57</v>
      </c>
      <c r="E1860" s="40" t="s">
        <v>58</v>
      </c>
    </row>
    <row r="1861" spans="1:5" ht="12.75">
      <c r="A1861" t="s">
        <v>59</v>
      </c>
      <c r="E1861" s="38" t="s">
        <v>58</v>
      </c>
    </row>
    <row r="1862" spans="1:16" ht="12.75">
      <c r="A1862" s="26" t="s">
        <v>50</v>
      </c>
      <c s="31" t="s">
        <v>1953</v>
      </c>
      <c s="31" t="s">
        <v>4334</v>
      </c>
      <c s="26" t="s">
        <v>3310</v>
      </c>
      <c s="32" t="s">
        <v>4335</v>
      </c>
      <c s="33" t="s">
        <v>82</v>
      </c>
      <c s="34">
        <v>1</v>
      </c>
      <c s="35">
        <v>0</v>
      </c>
      <c s="36">
        <f>ROUND(ROUND(H1862,2)*ROUND(G1862,5),2)</f>
      </c>
      <c r="O1862">
        <f>(I1862*21)/100</f>
      </c>
      <c t="s">
        <v>27</v>
      </c>
    </row>
    <row r="1863" spans="1:5" ht="12.75">
      <c r="A1863" s="37" t="s">
        <v>55</v>
      </c>
      <c r="E1863" s="38" t="s">
        <v>58</v>
      </c>
    </row>
    <row r="1864" spans="1:5" ht="12.75">
      <c r="A1864" s="39" t="s">
        <v>57</v>
      </c>
      <c r="E1864" s="40" t="s">
        <v>58</v>
      </c>
    </row>
    <row r="1865" spans="1:5" ht="12.75">
      <c r="A1865" t="s">
        <v>59</v>
      </c>
      <c r="E1865" s="38" t="s">
        <v>58</v>
      </c>
    </row>
    <row r="1866" spans="1:16" ht="12.75">
      <c r="A1866" s="26" t="s">
        <v>50</v>
      </c>
      <c s="31" t="s">
        <v>1955</v>
      </c>
      <c s="31" t="s">
        <v>4336</v>
      </c>
      <c s="26" t="s">
        <v>52</v>
      </c>
      <c s="32" t="s">
        <v>4028</v>
      </c>
      <c s="33" t="s">
        <v>82</v>
      </c>
      <c s="34">
        <v>1</v>
      </c>
      <c s="35">
        <v>0</v>
      </c>
      <c s="36">
        <f>ROUND(ROUND(H1866,2)*ROUND(G1866,5),2)</f>
      </c>
      <c r="O1866">
        <f>(I1866*21)/100</f>
      </c>
      <c t="s">
        <v>27</v>
      </c>
    </row>
    <row r="1867" spans="1:5" ht="12.75">
      <c r="A1867" s="37" t="s">
        <v>55</v>
      </c>
      <c r="E1867" s="38" t="s">
        <v>58</v>
      </c>
    </row>
    <row r="1868" spans="1:5" ht="12.75">
      <c r="A1868" s="39" t="s">
        <v>57</v>
      </c>
      <c r="E1868" s="40" t="s">
        <v>58</v>
      </c>
    </row>
    <row r="1869" spans="1:5" ht="12.75">
      <c r="A1869" t="s">
        <v>59</v>
      </c>
      <c r="E1869" s="38" t="s">
        <v>58</v>
      </c>
    </row>
    <row r="1870" spans="1:16" ht="12.75">
      <c r="A1870" s="26" t="s">
        <v>50</v>
      </c>
      <c s="31" t="s">
        <v>1957</v>
      </c>
      <c s="31" t="s">
        <v>4336</v>
      </c>
      <c s="26" t="s">
        <v>2502</v>
      </c>
      <c s="32" t="s">
        <v>4028</v>
      </c>
      <c s="33" t="s">
        <v>82</v>
      </c>
      <c s="34">
        <v>1</v>
      </c>
      <c s="35">
        <v>0</v>
      </c>
      <c s="36">
        <f>ROUND(ROUND(H1870,2)*ROUND(G1870,5),2)</f>
      </c>
      <c r="O1870">
        <f>(I1870*21)/100</f>
      </c>
      <c t="s">
        <v>27</v>
      </c>
    </row>
    <row r="1871" spans="1:5" ht="12.75">
      <c r="A1871" s="37" t="s">
        <v>55</v>
      </c>
      <c r="E1871" s="38" t="s">
        <v>58</v>
      </c>
    </row>
    <row r="1872" spans="1:5" ht="12.75">
      <c r="A1872" s="39" t="s">
        <v>57</v>
      </c>
      <c r="E1872" s="40" t="s">
        <v>58</v>
      </c>
    </row>
    <row r="1873" spans="1:5" ht="12.75">
      <c r="A1873" t="s">
        <v>59</v>
      </c>
      <c r="E1873" s="38" t="s">
        <v>58</v>
      </c>
    </row>
    <row r="1874" spans="1:16" ht="12.75">
      <c r="A1874" s="26" t="s">
        <v>50</v>
      </c>
      <c s="31" t="s">
        <v>1959</v>
      </c>
      <c s="31" t="s">
        <v>4336</v>
      </c>
      <c s="26" t="s">
        <v>2505</v>
      </c>
      <c s="32" t="s">
        <v>4040</v>
      </c>
      <c s="33" t="s">
        <v>82</v>
      </c>
      <c s="34">
        <v>1</v>
      </c>
      <c s="35">
        <v>0</v>
      </c>
      <c s="36">
        <f>ROUND(ROUND(H1874,2)*ROUND(G1874,5),2)</f>
      </c>
      <c r="O1874">
        <f>(I1874*21)/100</f>
      </c>
      <c t="s">
        <v>27</v>
      </c>
    </row>
    <row r="1875" spans="1:5" ht="12.75">
      <c r="A1875" s="37" t="s">
        <v>55</v>
      </c>
      <c r="E1875" s="38" t="s">
        <v>58</v>
      </c>
    </row>
    <row r="1876" spans="1:5" ht="12.75">
      <c r="A1876" s="39" t="s">
        <v>57</v>
      </c>
      <c r="E1876" s="40" t="s">
        <v>58</v>
      </c>
    </row>
    <row r="1877" spans="1:5" ht="12.75">
      <c r="A1877" t="s">
        <v>59</v>
      </c>
      <c r="E1877" s="38" t="s">
        <v>58</v>
      </c>
    </row>
    <row r="1878" spans="1:16" ht="12.75">
      <c r="A1878" s="26" t="s">
        <v>50</v>
      </c>
      <c s="31" t="s">
        <v>1962</v>
      </c>
      <c s="31" t="s">
        <v>4336</v>
      </c>
      <c s="26" t="s">
        <v>3310</v>
      </c>
      <c s="32" t="s">
        <v>4040</v>
      </c>
      <c s="33" t="s">
        <v>82</v>
      </c>
      <c s="34">
        <v>1</v>
      </c>
      <c s="35">
        <v>0</v>
      </c>
      <c s="36">
        <f>ROUND(ROUND(H1878,2)*ROUND(G1878,5),2)</f>
      </c>
      <c r="O1878">
        <f>(I1878*21)/100</f>
      </c>
      <c t="s">
        <v>27</v>
      </c>
    </row>
    <row r="1879" spans="1:5" ht="12.75">
      <c r="A1879" s="37" t="s">
        <v>55</v>
      </c>
      <c r="E1879" s="38" t="s">
        <v>58</v>
      </c>
    </row>
    <row r="1880" spans="1:5" ht="12.75">
      <c r="A1880" s="39" t="s">
        <v>57</v>
      </c>
      <c r="E1880" s="40" t="s">
        <v>58</v>
      </c>
    </row>
    <row r="1881" spans="1:5" ht="12.75">
      <c r="A1881" t="s">
        <v>59</v>
      </c>
      <c r="E1881"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96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4337</v>
      </c>
      <c s="41">
        <f>0+I9</f>
      </c>
      <c r="O3" t="s">
        <v>22</v>
      </c>
      <c t="s">
        <v>27</v>
      </c>
    </row>
    <row r="4" spans="1:16" ht="15" customHeight="1">
      <c r="A4" t="s">
        <v>16</v>
      </c>
      <c s="12" t="s">
        <v>17</v>
      </c>
      <c s="13" t="s">
        <v>3464</v>
      </c>
      <c s="1"/>
      <c s="14" t="s">
        <v>3465</v>
      </c>
      <c s="1"/>
      <c s="1"/>
      <c s="11"/>
      <c s="11"/>
      <c r="O4" t="s">
        <v>23</v>
      </c>
      <c t="s">
        <v>27</v>
      </c>
    </row>
    <row r="5" spans="1:16" ht="12.75" customHeight="1">
      <c r="A5" t="s">
        <v>20</v>
      </c>
      <c s="16" t="s">
        <v>21</v>
      </c>
      <c s="17" t="s">
        <v>4337</v>
      </c>
      <c s="6"/>
      <c s="18" t="s">
        <v>4338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812</v>
      </c>
      <c s="27"/>
      <c s="29" t="s">
        <v>2962</v>
      </c>
      <c s="27"/>
      <c s="27"/>
      <c s="27"/>
      <c s="30">
        <f>0+Q9</f>
      </c>
      <c r="O9">
        <f>0+R9</f>
      </c>
      <c r="Q9">
        <f>0+I10+I14+I18+I22+I26+I30+I34+I38+I42+I46+I50+I54+I58+I62+I66+I70+I74+I78+I82+I86+I90+I94+I98+I102+I106+I110+I114+I118+I122+I126+I130+I134+I138+I142+I146+I150+I154+I158+I162+I166+I170+I174+I178+I182+I186+I190+I194+I198+I202+I206+I210+I214+I218+I222+I226+I230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I606+I610+I614+I618+I622+I626+I630+I634+I638+I642+I646+I650+I654+I658+I662+I666+I670+I674+I678+I682+I686+I690+I694+I698+I702+I706+I710+I714+I718+I722+I726+I730+I734+I738+I742+I746+I750+I754+I758+I762+I766+I770+I774+I778+I782+I786+I790+I794+I798+I802+I806+I810+I814+I818+I822+I826+I830+I834+I838+I842+I846+I850+I854+I858+I862+I866+I870+I874+I878+I882+I886+I890+I894+I898+I902+I906+I910+I914+I918+I922+I926+I930+I934+I938+I942+I946+I950+I954+I958+I962</f>
      </c>
      <c>
        <f>0+O10+O14+O18+O22+O26+O30+O34+O38+O42+O46+O50+O54+O58+O62+O66+O70+O74+O78+O82+O86+O90+O94+O98+O102+O106+O110+O114+O118+O122+O126+O130+O134+O138+O142+O146+O150+O154+O158+O162+O166+O170+O174+O178+O182+O186+O190+O194+O198+O202+O206+O210+O214+O218+O222+O226+O230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O606+O610+O614+O618+O622+O626+O630+O634+O638+O642+O646+O650+O654+O658+O662+O666+O670+O674+O678+O682+O686+O690+O694+O698+O702+O706+O710+O714+O718+O722+O726+O730+O734+O738+O742+O746+O750+O754+O758+O762+O766+O770+O774+O778+O782+O786+O790+O794+O798+O802+O806+O810+O814+O818+O822+O826+O830+O834+O838+O842+O846+O850+O854+O858+O862+O866+O870+O874+O878+O882+O886+O890+O894+O898+O902+O906+O910+O914+O918+O922+O926+O930+O934+O938+O942+O946+O950+O954+O958+O962</f>
      </c>
    </row>
    <row r="10" spans="1:16" ht="38.25">
      <c r="A10" s="26" t="s">
        <v>50</v>
      </c>
      <c s="31" t="s">
        <v>612</v>
      </c>
      <c s="31" t="s">
        <v>4340</v>
      </c>
      <c s="26" t="s">
        <v>52</v>
      </c>
      <c s="32" t="s">
        <v>4341</v>
      </c>
      <c s="33" t="s">
        <v>82</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25.5">
      <c r="A14" s="26" t="s">
        <v>50</v>
      </c>
      <c s="31" t="s">
        <v>615</v>
      </c>
      <c s="31" t="s">
        <v>4342</v>
      </c>
      <c s="26" t="s">
        <v>52</v>
      </c>
      <c s="32" t="s">
        <v>4343</v>
      </c>
      <c s="33" t="s">
        <v>82</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25.5">
      <c r="A18" s="26" t="s">
        <v>50</v>
      </c>
      <c s="31" t="s">
        <v>618</v>
      </c>
      <c s="31" t="s">
        <v>4344</v>
      </c>
      <c s="26" t="s">
        <v>52</v>
      </c>
      <c s="32" t="s">
        <v>4345</v>
      </c>
      <c s="33" t="s">
        <v>82</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25.5">
      <c r="A22" s="26" t="s">
        <v>50</v>
      </c>
      <c s="31" t="s">
        <v>621</v>
      </c>
      <c s="31" t="s">
        <v>4346</v>
      </c>
      <c s="26" t="s">
        <v>52</v>
      </c>
      <c s="32" t="s">
        <v>4347</v>
      </c>
      <c s="33" t="s">
        <v>82</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25.5">
      <c r="A26" s="26" t="s">
        <v>50</v>
      </c>
      <c s="31" t="s">
        <v>624</v>
      </c>
      <c s="31" t="s">
        <v>4348</v>
      </c>
      <c s="26" t="s">
        <v>52</v>
      </c>
      <c s="32" t="s">
        <v>4345</v>
      </c>
      <c s="33" t="s">
        <v>82</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38.25">
      <c r="A30" s="26" t="s">
        <v>50</v>
      </c>
      <c s="31" t="s">
        <v>627</v>
      </c>
      <c s="31" t="s">
        <v>4349</v>
      </c>
      <c s="26" t="s">
        <v>52</v>
      </c>
      <c s="32" t="s">
        <v>4350</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630</v>
      </c>
      <c s="31" t="s">
        <v>4351</v>
      </c>
      <c s="26" t="s">
        <v>52</v>
      </c>
      <c s="32" t="s">
        <v>4352</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25.5">
      <c r="A38" s="26" t="s">
        <v>50</v>
      </c>
      <c s="31" t="s">
        <v>633</v>
      </c>
      <c s="31" t="s">
        <v>4353</v>
      </c>
      <c s="26" t="s">
        <v>52</v>
      </c>
      <c s="32" t="s">
        <v>4354</v>
      </c>
      <c s="33" t="s">
        <v>82</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25.5">
      <c r="A42" s="26" t="s">
        <v>50</v>
      </c>
      <c s="31" t="s">
        <v>636</v>
      </c>
      <c s="31" t="s">
        <v>4355</v>
      </c>
      <c s="26" t="s">
        <v>52</v>
      </c>
      <c s="32" t="s">
        <v>4356</v>
      </c>
      <c s="33" t="s">
        <v>82</v>
      </c>
      <c s="34">
        <v>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25.5">
      <c r="A46" s="26" t="s">
        <v>50</v>
      </c>
      <c s="31" t="s">
        <v>639</v>
      </c>
      <c s="31" t="s">
        <v>4357</v>
      </c>
      <c s="26" t="s">
        <v>52</v>
      </c>
      <c s="32" t="s">
        <v>4352</v>
      </c>
      <c s="33" t="s">
        <v>82</v>
      </c>
      <c s="34">
        <v>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672</v>
      </c>
      <c s="31" t="s">
        <v>4358</v>
      </c>
      <c s="26" t="s">
        <v>52</v>
      </c>
      <c s="32" t="s">
        <v>4359</v>
      </c>
      <c s="33" t="s">
        <v>82</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25.5">
      <c r="A54" s="26" t="s">
        <v>50</v>
      </c>
      <c s="31" t="s">
        <v>642</v>
      </c>
      <c s="31" t="s">
        <v>4360</v>
      </c>
      <c s="26" t="s">
        <v>52</v>
      </c>
      <c s="32" t="s">
        <v>4361</v>
      </c>
      <c s="33" t="s">
        <v>82</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38.25">
      <c r="A58" s="26" t="s">
        <v>50</v>
      </c>
      <c s="31" t="s">
        <v>645</v>
      </c>
      <c s="31" t="s">
        <v>4362</v>
      </c>
      <c s="26" t="s">
        <v>52</v>
      </c>
      <c s="32" t="s">
        <v>4363</v>
      </c>
      <c s="33" t="s">
        <v>82</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25.5">
      <c r="A62" s="26" t="s">
        <v>50</v>
      </c>
      <c s="31" t="s">
        <v>648</v>
      </c>
      <c s="31" t="s">
        <v>4364</v>
      </c>
      <c s="26" t="s">
        <v>52</v>
      </c>
      <c s="32" t="s">
        <v>4365</v>
      </c>
      <c s="33" t="s">
        <v>82</v>
      </c>
      <c s="34">
        <v>1</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38.25">
      <c r="A66" s="26" t="s">
        <v>50</v>
      </c>
      <c s="31" t="s">
        <v>651</v>
      </c>
      <c s="31" t="s">
        <v>4366</v>
      </c>
      <c s="26" t="s">
        <v>52</v>
      </c>
      <c s="32" t="s">
        <v>4367</v>
      </c>
      <c s="33" t="s">
        <v>82</v>
      </c>
      <c s="34">
        <v>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25.5">
      <c r="A70" s="26" t="s">
        <v>50</v>
      </c>
      <c s="31" t="s">
        <v>654</v>
      </c>
      <c s="31" t="s">
        <v>4368</v>
      </c>
      <c s="26" t="s">
        <v>52</v>
      </c>
      <c s="32" t="s">
        <v>4369</v>
      </c>
      <c s="33" t="s">
        <v>82</v>
      </c>
      <c s="34">
        <v>1</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25.5">
      <c r="A74" s="26" t="s">
        <v>50</v>
      </c>
      <c s="31" t="s">
        <v>657</v>
      </c>
      <c s="31" t="s">
        <v>4370</v>
      </c>
      <c s="26" t="s">
        <v>52</v>
      </c>
      <c s="32" t="s">
        <v>4359</v>
      </c>
      <c s="33" t="s">
        <v>82</v>
      </c>
      <c s="34">
        <v>1</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25.5">
      <c r="A78" s="26" t="s">
        <v>50</v>
      </c>
      <c s="31" t="s">
        <v>660</v>
      </c>
      <c s="31" t="s">
        <v>4371</v>
      </c>
      <c s="26" t="s">
        <v>52</v>
      </c>
      <c s="32" t="s">
        <v>4372</v>
      </c>
      <c s="33" t="s">
        <v>82</v>
      </c>
      <c s="34">
        <v>1</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38.25">
      <c r="A82" s="26" t="s">
        <v>50</v>
      </c>
      <c s="31" t="s">
        <v>663</v>
      </c>
      <c s="31" t="s">
        <v>4373</v>
      </c>
      <c s="26" t="s">
        <v>52</v>
      </c>
      <c s="32" t="s">
        <v>4374</v>
      </c>
      <c s="33" t="s">
        <v>82</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25.5">
      <c r="A86" s="26" t="s">
        <v>50</v>
      </c>
      <c s="31" t="s">
        <v>666</v>
      </c>
      <c s="31" t="s">
        <v>4375</v>
      </c>
      <c s="26" t="s">
        <v>52</v>
      </c>
      <c s="32" t="s">
        <v>4376</v>
      </c>
      <c s="33" t="s">
        <v>82</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25.5">
      <c r="A90" s="26" t="s">
        <v>50</v>
      </c>
      <c s="31" t="s">
        <v>669</v>
      </c>
      <c s="31" t="s">
        <v>4377</v>
      </c>
      <c s="26" t="s">
        <v>52</v>
      </c>
      <c s="32" t="s">
        <v>4376</v>
      </c>
      <c s="33" t="s">
        <v>82</v>
      </c>
      <c s="34">
        <v>1</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12.75">
      <c r="A94" s="26" t="s">
        <v>50</v>
      </c>
      <c s="31" t="s">
        <v>675</v>
      </c>
      <c s="31" t="s">
        <v>4378</v>
      </c>
      <c s="26" t="s">
        <v>52</v>
      </c>
      <c s="32" t="s">
        <v>4379</v>
      </c>
      <c s="33" t="s">
        <v>82</v>
      </c>
      <c s="34">
        <v>1</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25.5">
      <c r="A98" s="26" t="s">
        <v>50</v>
      </c>
      <c s="31" t="s">
        <v>678</v>
      </c>
      <c s="31" t="s">
        <v>4380</v>
      </c>
      <c s="26" t="s">
        <v>52</v>
      </c>
      <c s="32" t="s">
        <v>4376</v>
      </c>
      <c s="33" t="s">
        <v>82</v>
      </c>
      <c s="34">
        <v>1</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25.5">
      <c r="A102" s="26" t="s">
        <v>50</v>
      </c>
      <c s="31" t="s">
        <v>681</v>
      </c>
      <c s="31" t="s">
        <v>4381</v>
      </c>
      <c s="26" t="s">
        <v>52</v>
      </c>
      <c s="32" t="s">
        <v>4382</v>
      </c>
      <c s="33" t="s">
        <v>82</v>
      </c>
      <c s="34">
        <v>1</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38.25">
      <c r="A106" s="26" t="s">
        <v>50</v>
      </c>
      <c s="31" t="s">
        <v>684</v>
      </c>
      <c s="31" t="s">
        <v>4383</v>
      </c>
      <c s="26" t="s">
        <v>52</v>
      </c>
      <c s="32" t="s">
        <v>4384</v>
      </c>
      <c s="33" t="s">
        <v>82</v>
      </c>
      <c s="34">
        <v>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38.25">
      <c r="A110" s="26" t="s">
        <v>50</v>
      </c>
      <c s="31" t="s">
        <v>687</v>
      </c>
      <c s="31" t="s">
        <v>4385</v>
      </c>
      <c s="26" t="s">
        <v>52</v>
      </c>
      <c s="32" t="s">
        <v>4386</v>
      </c>
      <c s="33" t="s">
        <v>82</v>
      </c>
      <c s="34">
        <v>1</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38.25">
      <c r="A114" s="26" t="s">
        <v>50</v>
      </c>
      <c s="31" t="s">
        <v>690</v>
      </c>
      <c s="31" t="s">
        <v>4387</v>
      </c>
      <c s="26" t="s">
        <v>52</v>
      </c>
      <c s="32" t="s">
        <v>4388</v>
      </c>
      <c s="33" t="s">
        <v>82</v>
      </c>
      <c s="34">
        <v>1</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38.25">
      <c r="A118" s="26" t="s">
        <v>50</v>
      </c>
      <c s="31" t="s">
        <v>71</v>
      </c>
      <c s="31" t="s">
        <v>4389</v>
      </c>
      <c s="26" t="s">
        <v>52</v>
      </c>
      <c s="32" t="s">
        <v>4390</v>
      </c>
      <c s="33" t="s">
        <v>82</v>
      </c>
      <c s="34">
        <v>1</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38.25">
      <c r="A122" s="26" t="s">
        <v>50</v>
      </c>
      <c s="31" t="s">
        <v>695</v>
      </c>
      <c s="31" t="s">
        <v>4391</v>
      </c>
      <c s="26" t="s">
        <v>52</v>
      </c>
      <c s="32" t="s">
        <v>4392</v>
      </c>
      <c s="33" t="s">
        <v>82</v>
      </c>
      <c s="34">
        <v>1</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38.25">
      <c r="A126" s="26" t="s">
        <v>50</v>
      </c>
      <c s="31" t="s">
        <v>698</v>
      </c>
      <c s="31" t="s">
        <v>4393</v>
      </c>
      <c s="26" t="s">
        <v>52</v>
      </c>
      <c s="32" t="s">
        <v>4394</v>
      </c>
      <c s="33" t="s">
        <v>82</v>
      </c>
      <c s="34">
        <v>1</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38.25">
      <c r="A130" s="26" t="s">
        <v>50</v>
      </c>
      <c s="31" t="s">
        <v>701</v>
      </c>
      <c s="31" t="s">
        <v>4395</v>
      </c>
      <c s="26" t="s">
        <v>52</v>
      </c>
      <c s="32" t="s">
        <v>4396</v>
      </c>
      <c s="33" t="s">
        <v>82</v>
      </c>
      <c s="34">
        <v>1</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38.25">
      <c r="A134" s="26" t="s">
        <v>50</v>
      </c>
      <c s="31" t="s">
        <v>704</v>
      </c>
      <c s="31" t="s">
        <v>4397</v>
      </c>
      <c s="26" t="s">
        <v>52</v>
      </c>
      <c s="32" t="s">
        <v>4398</v>
      </c>
      <c s="33" t="s">
        <v>82</v>
      </c>
      <c s="34">
        <v>1</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25.5">
      <c r="A138" s="26" t="s">
        <v>50</v>
      </c>
      <c s="31" t="s">
        <v>707</v>
      </c>
      <c s="31" t="s">
        <v>4399</v>
      </c>
      <c s="26" t="s">
        <v>52</v>
      </c>
      <c s="32" t="s">
        <v>4400</v>
      </c>
      <c s="33" t="s">
        <v>82</v>
      </c>
      <c s="34">
        <v>1</v>
      </c>
      <c s="35">
        <v>0</v>
      </c>
      <c s="36">
        <f>ROUND(ROUND(H138,2)*ROUND(G138,5),2)</f>
      </c>
      <c r="O138">
        <f>(I138*21)/100</f>
      </c>
      <c t="s">
        <v>27</v>
      </c>
    </row>
    <row r="139" spans="1:5" ht="12.75">
      <c r="A139" s="37" t="s">
        <v>55</v>
      </c>
      <c r="E139" s="38" t="s">
        <v>58</v>
      </c>
    </row>
    <row r="140" spans="1:5" ht="12.75">
      <c r="A140" s="39" t="s">
        <v>57</v>
      </c>
      <c r="E140" s="40" t="s">
        <v>58</v>
      </c>
    </row>
    <row r="141" spans="1:5" ht="12.75">
      <c r="A141" t="s">
        <v>59</v>
      </c>
      <c r="E141" s="38" t="s">
        <v>58</v>
      </c>
    </row>
    <row r="142" spans="1:16" ht="25.5">
      <c r="A142" s="26" t="s">
        <v>50</v>
      </c>
      <c s="31" t="s">
        <v>710</v>
      </c>
      <c s="31" t="s">
        <v>4401</v>
      </c>
      <c s="26" t="s">
        <v>52</v>
      </c>
      <c s="32" t="s">
        <v>4402</v>
      </c>
      <c s="33" t="s">
        <v>82</v>
      </c>
      <c s="34">
        <v>1</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38.25">
      <c r="A146" s="26" t="s">
        <v>50</v>
      </c>
      <c s="31" t="s">
        <v>713</v>
      </c>
      <c s="31" t="s">
        <v>4403</v>
      </c>
      <c s="26" t="s">
        <v>52</v>
      </c>
      <c s="32" t="s">
        <v>4404</v>
      </c>
      <c s="33" t="s">
        <v>82</v>
      </c>
      <c s="34">
        <v>1</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6" ht="25.5">
      <c r="A150" s="26" t="s">
        <v>50</v>
      </c>
      <c s="31" t="s">
        <v>716</v>
      </c>
      <c s="31" t="s">
        <v>4405</v>
      </c>
      <c s="26" t="s">
        <v>52</v>
      </c>
      <c s="32" t="s">
        <v>4406</v>
      </c>
      <c s="33" t="s">
        <v>82</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38.25">
      <c r="A154" s="26" t="s">
        <v>50</v>
      </c>
      <c s="31" t="s">
        <v>719</v>
      </c>
      <c s="31" t="s">
        <v>4407</v>
      </c>
      <c s="26" t="s">
        <v>52</v>
      </c>
      <c s="32" t="s">
        <v>4408</v>
      </c>
      <c s="33" t="s">
        <v>82</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6" ht="25.5">
      <c r="A158" s="26" t="s">
        <v>50</v>
      </c>
      <c s="31" t="s">
        <v>722</v>
      </c>
      <c s="31" t="s">
        <v>4409</v>
      </c>
      <c s="26" t="s">
        <v>52</v>
      </c>
      <c s="32" t="s">
        <v>4410</v>
      </c>
      <c s="33" t="s">
        <v>82</v>
      </c>
      <c s="34">
        <v>1</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25.5">
      <c r="A162" s="26" t="s">
        <v>50</v>
      </c>
      <c s="31" t="s">
        <v>725</v>
      </c>
      <c s="31" t="s">
        <v>4411</v>
      </c>
      <c s="26" t="s">
        <v>52</v>
      </c>
      <c s="32" t="s">
        <v>4412</v>
      </c>
      <c s="33" t="s">
        <v>82</v>
      </c>
      <c s="34">
        <v>1</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25.5">
      <c r="A166" s="26" t="s">
        <v>50</v>
      </c>
      <c s="31" t="s">
        <v>728</v>
      </c>
      <c s="31" t="s">
        <v>4413</v>
      </c>
      <c s="26" t="s">
        <v>52</v>
      </c>
      <c s="32" t="s">
        <v>4414</v>
      </c>
      <c s="33" t="s">
        <v>82</v>
      </c>
      <c s="34">
        <v>1</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25.5">
      <c r="A170" s="26" t="s">
        <v>50</v>
      </c>
      <c s="31" t="s">
        <v>731</v>
      </c>
      <c s="31" t="s">
        <v>4415</v>
      </c>
      <c s="26" t="s">
        <v>52</v>
      </c>
      <c s="32" t="s">
        <v>4412</v>
      </c>
      <c s="33" t="s">
        <v>82</v>
      </c>
      <c s="34">
        <v>1</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25.5">
      <c r="A174" s="26" t="s">
        <v>50</v>
      </c>
      <c s="31" t="s">
        <v>734</v>
      </c>
      <c s="31" t="s">
        <v>4416</v>
      </c>
      <c s="26" t="s">
        <v>52</v>
      </c>
      <c s="32" t="s">
        <v>4417</v>
      </c>
      <c s="33" t="s">
        <v>82</v>
      </c>
      <c s="34">
        <v>1</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25.5">
      <c r="A178" s="26" t="s">
        <v>50</v>
      </c>
      <c s="31" t="s">
        <v>737</v>
      </c>
      <c s="31" t="s">
        <v>4418</v>
      </c>
      <c s="26" t="s">
        <v>52</v>
      </c>
      <c s="32" t="s">
        <v>4419</v>
      </c>
      <c s="33" t="s">
        <v>82</v>
      </c>
      <c s="34">
        <v>1</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25.5">
      <c r="A182" s="26" t="s">
        <v>50</v>
      </c>
      <c s="31" t="s">
        <v>740</v>
      </c>
      <c s="31" t="s">
        <v>4420</v>
      </c>
      <c s="26" t="s">
        <v>52</v>
      </c>
      <c s="32" t="s">
        <v>4421</v>
      </c>
      <c s="33" t="s">
        <v>82</v>
      </c>
      <c s="34">
        <v>1</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25.5">
      <c r="A186" s="26" t="s">
        <v>50</v>
      </c>
      <c s="31" t="s">
        <v>743</v>
      </c>
      <c s="31" t="s">
        <v>4422</v>
      </c>
      <c s="26" t="s">
        <v>52</v>
      </c>
      <c s="32" t="s">
        <v>4419</v>
      </c>
      <c s="33" t="s">
        <v>82</v>
      </c>
      <c s="34">
        <v>1</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25.5">
      <c r="A190" s="26" t="s">
        <v>50</v>
      </c>
      <c s="31" t="s">
        <v>746</v>
      </c>
      <c s="31" t="s">
        <v>4423</v>
      </c>
      <c s="26" t="s">
        <v>52</v>
      </c>
      <c s="32" t="s">
        <v>4424</v>
      </c>
      <c s="33" t="s">
        <v>82</v>
      </c>
      <c s="34">
        <v>1</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25.5">
      <c r="A194" s="26" t="s">
        <v>50</v>
      </c>
      <c s="31" t="s">
        <v>749</v>
      </c>
      <c s="31" t="s">
        <v>4425</v>
      </c>
      <c s="26" t="s">
        <v>52</v>
      </c>
      <c s="32" t="s">
        <v>4426</v>
      </c>
      <c s="33" t="s">
        <v>82</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25.5">
      <c r="A198" s="26" t="s">
        <v>50</v>
      </c>
      <c s="31" t="s">
        <v>752</v>
      </c>
      <c s="31" t="s">
        <v>4427</v>
      </c>
      <c s="26" t="s">
        <v>52</v>
      </c>
      <c s="32" t="s">
        <v>4428</v>
      </c>
      <c s="33" t="s">
        <v>82</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38.25">
      <c r="A202" s="26" t="s">
        <v>50</v>
      </c>
      <c s="31" t="s">
        <v>755</v>
      </c>
      <c s="31" t="s">
        <v>4429</v>
      </c>
      <c s="26" t="s">
        <v>52</v>
      </c>
      <c s="32" t="s">
        <v>4430</v>
      </c>
      <c s="33" t="s">
        <v>82</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25.5">
      <c r="A206" s="26" t="s">
        <v>50</v>
      </c>
      <c s="31" t="s">
        <v>760</v>
      </c>
      <c s="31" t="s">
        <v>4431</v>
      </c>
      <c s="26" t="s">
        <v>52</v>
      </c>
      <c s="32" t="s">
        <v>4421</v>
      </c>
      <c s="33" t="s">
        <v>82</v>
      </c>
      <c s="34">
        <v>1</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25.5">
      <c r="A210" s="26" t="s">
        <v>50</v>
      </c>
      <c s="31" t="s">
        <v>763</v>
      </c>
      <c s="31" t="s">
        <v>4432</v>
      </c>
      <c s="26" t="s">
        <v>52</v>
      </c>
      <c s="32" t="s">
        <v>4414</v>
      </c>
      <c s="33" t="s">
        <v>82</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25.5">
      <c r="A214" s="26" t="s">
        <v>50</v>
      </c>
      <c s="31" t="s">
        <v>766</v>
      </c>
      <c s="31" t="s">
        <v>4433</v>
      </c>
      <c s="26" t="s">
        <v>52</v>
      </c>
      <c s="32" t="s">
        <v>4434</v>
      </c>
      <c s="33" t="s">
        <v>82</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38.25">
      <c r="A218" s="26" t="s">
        <v>50</v>
      </c>
      <c s="31" t="s">
        <v>769</v>
      </c>
      <c s="31" t="s">
        <v>4435</v>
      </c>
      <c s="26" t="s">
        <v>52</v>
      </c>
      <c s="32" t="s">
        <v>4436</v>
      </c>
      <c s="33" t="s">
        <v>82</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38.25">
      <c r="A222" s="26" t="s">
        <v>50</v>
      </c>
      <c s="31" t="s">
        <v>772</v>
      </c>
      <c s="31" t="s">
        <v>4437</v>
      </c>
      <c s="26" t="s">
        <v>52</v>
      </c>
      <c s="32" t="s">
        <v>4438</v>
      </c>
      <c s="33" t="s">
        <v>82</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25.5">
      <c r="A226" s="26" t="s">
        <v>50</v>
      </c>
      <c s="31" t="s">
        <v>777</v>
      </c>
      <c s="31" t="s">
        <v>4439</v>
      </c>
      <c s="26" t="s">
        <v>52</v>
      </c>
      <c s="32" t="s">
        <v>4440</v>
      </c>
      <c s="33" t="s">
        <v>82</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25.5">
      <c r="A230" s="26" t="s">
        <v>50</v>
      </c>
      <c s="31" t="s">
        <v>780</v>
      </c>
      <c s="31" t="s">
        <v>4441</v>
      </c>
      <c s="26" t="s">
        <v>52</v>
      </c>
      <c s="32" t="s">
        <v>4442</v>
      </c>
      <c s="33" t="s">
        <v>82</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25.5">
      <c r="A234" s="26" t="s">
        <v>50</v>
      </c>
      <c s="31" t="s">
        <v>783</v>
      </c>
      <c s="31" t="s">
        <v>4443</v>
      </c>
      <c s="26" t="s">
        <v>52</v>
      </c>
      <c s="32" t="s">
        <v>4444</v>
      </c>
      <c s="33" t="s">
        <v>82</v>
      </c>
      <c s="34">
        <v>1</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25.5">
      <c r="A238" s="26" t="s">
        <v>50</v>
      </c>
      <c s="31" t="s">
        <v>786</v>
      </c>
      <c s="31" t="s">
        <v>4445</v>
      </c>
      <c s="26" t="s">
        <v>52</v>
      </c>
      <c s="32" t="s">
        <v>4446</v>
      </c>
      <c s="33" t="s">
        <v>82</v>
      </c>
      <c s="34">
        <v>1</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25.5">
      <c r="A242" s="26" t="s">
        <v>50</v>
      </c>
      <c s="31" t="s">
        <v>789</v>
      </c>
      <c s="31" t="s">
        <v>4447</v>
      </c>
      <c s="26" t="s">
        <v>52</v>
      </c>
      <c s="32" t="s">
        <v>4448</v>
      </c>
      <c s="33" t="s">
        <v>82</v>
      </c>
      <c s="34">
        <v>1</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25.5">
      <c r="A246" s="26" t="s">
        <v>50</v>
      </c>
      <c s="31" t="s">
        <v>792</v>
      </c>
      <c s="31" t="s">
        <v>4449</v>
      </c>
      <c s="26" t="s">
        <v>52</v>
      </c>
      <c s="32" t="s">
        <v>4450</v>
      </c>
      <c s="33" t="s">
        <v>82</v>
      </c>
      <c s="34">
        <v>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25.5">
      <c r="A250" s="26" t="s">
        <v>50</v>
      </c>
      <c s="31" t="s">
        <v>797</v>
      </c>
      <c s="31" t="s">
        <v>4451</v>
      </c>
      <c s="26" t="s">
        <v>52</v>
      </c>
      <c s="32" t="s">
        <v>4448</v>
      </c>
      <c s="33" t="s">
        <v>82</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25.5">
      <c r="A254" s="26" t="s">
        <v>50</v>
      </c>
      <c s="31" t="s">
        <v>800</v>
      </c>
      <c s="31" t="s">
        <v>4452</v>
      </c>
      <c s="26" t="s">
        <v>52</v>
      </c>
      <c s="32" t="s">
        <v>4453</v>
      </c>
      <c s="33" t="s">
        <v>82</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25.5">
      <c r="A258" s="26" t="s">
        <v>50</v>
      </c>
      <c s="31" t="s">
        <v>803</v>
      </c>
      <c s="31" t="s">
        <v>4454</v>
      </c>
      <c s="26" t="s">
        <v>52</v>
      </c>
      <c s="32" t="s">
        <v>4455</v>
      </c>
      <c s="33" t="s">
        <v>82</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25.5">
      <c r="A262" s="26" t="s">
        <v>50</v>
      </c>
      <c s="31" t="s">
        <v>806</v>
      </c>
      <c s="31" t="s">
        <v>4456</v>
      </c>
      <c s="26" t="s">
        <v>52</v>
      </c>
      <c s="32" t="s">
        <v>4457</v>
      </c>
      <c s="33" t="s">
        <v>82</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38.25">
      <c r="A266" s="26" t="s">
        <v>50</v>
      </c>
      <c s="31" t="s">
        <v>809</v>
      </c>
      <c s="31" t="s">
        <v>4458</v>
      </c>
      <c s="26" t="s">
        <v>52</v>
      </c>
      <c s="32" t="s">
        <v>4459</v>
      </c>
      <c s="33" t="s">
        <v>82</v>
      </c>
      <c s="34">
        <v>1</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25.5">
      <c r="A270" s="26" t="s">
        <v>50</v>
      </c>
      <c s="31" t="s">
        <v>812</v>
      </c>
      <c s="31" t="s">
        <v>4460</v>
      </c>
      <c s="26" t="s">
        <v>52</v>
      </c>
      <c s="32" t="s">
        <v>4461</v>
      </c>
      <c s="33" t="s">
        <v>82</v>
      </c>
      <c s="34">
        <v>1</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25.5">
      <c r="A274" s="26" t="s">
        <v>50</v>
      </c>
      <c s="31" t="s">
        <v>815</v>
      </c>
      <c s="31" t="s">
        <v>4462</v>
      </c>
      <c s="26" t="s">
        <v>52</v>
      </c>
      <c s="32" t="s">
        <v>4463</v>
      </c>
      <c s="33" t="s">
        <v>82</v>
      </c>
      <c s="34">
        <v>1</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38.25">
      <c r="A278" s="26" t="s">
        <v>50</v>
      </c>
      <c s="31" t="s">
        <v>818</v>
      </c>
      <c s="31" t="s">
        <v>4464</v>
      </c>
      <c s="26" t="s">
        <v>52</v>
      </c>
      <c s="32" t="s">
        <v>4465</v>
      </c>
      <c s="33" t="s">
        <v>82</v>
      </c>
      <c s="34">
        <v>1</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25.5">
      <c r="A282" s="26" t="s">
        <v>50</v>
      </c>
      <c s="31" t="s">
        <v>823</v>
      </c>
      <c s="31" t="s">
        <v>4466</v>
      </c>
      <c s="26" t="s">
        <v>52</v>
      </c>
      <c s="32" t="s">
        <v>4467</v>
      </c>
      <c s="33" t="s">
        <v>82</v>
      </c>
      <c s="34">
        <v>1</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25.5">
      <c r="A286" s="26" t="s">
        <v>50</v>
      </c>
      <c s="31" t="s">
        <v>828</v>
      </c>
      <c s="31" t="s">
        <v>4468</v>
      </c>
      <c s="26" t="s">
        <v>52</v>
      </c>
      <c s="32" t="s">
        <v>4469</v>
      </c>
      <c s="33" t="s">
        <v>82</v>
      </c>
      <c s="34">
        <v>1</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25.5">
      <c r="A290" s="26" t="s">
        <v>50</v>
      </c>
      <c s="31" t="s">
        <v>831</v>
      </c>
      <c s="31" t="s">
        <v>4470</v>
      </c>
      <c s="26" t="s">
        <v>52</v>
      </c>
      <c s="32" t="s">
        <v>4471</v>
      </c>
      <c s="33" t="s">
        <v>82</v>
      </c>
      <c s="34">
        <v>1</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25.5">
      <c r="A294" s="26" t="s">
        <v>50</v>
      </c>
      <c s="31" t="s">
        <v>834</v>
      </c>
      <c s="31" t="s">
        <v>4472</v>
      </c>
      <c s="26" t="s">
        <v>52</v>
      </c>
      <c s="32" t="s">
        <v>4473</v>
      </c>
      <c s="33" t="s">
        <v>82</v>
      </c>
      <c s="34">
        <v>1</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25.5">
      <c r="A298" s="26" t="s">
        <v>50</v>
      </c>
      <c s="31" t="s">
        <v>837</v>
      </c>
      <c s="31" t="s">
        <v>4474</v>
      </c>
      <c s="26" t="s">
        <v>52</v>
      </c>
      <c s="32" t="s">
        <v>4475</v>
      </c>
      <c s="33" t="s">
        <v>82</v>
      </c>
      <c s="34">
        <v>1</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38.25">
      <c r="A302" s="26" t="s">
        <v>50</v>
      </c>
      <c s="31" t="s">
        <v>840</v>
      </c>
      <c s="31" t="s">
        <v>4476</v>
      </c>
      <c s="26" t="s">
        <v>52</v>
      </c>
      <c s="32" t="s">
        <v>4477</v>
      </c>
      <c s="33" t="s">
        <v>82</v>
      </c>
      <c s="34">
        <v>1</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38.25">
      <c r="A306" s="26" t="s">
        <v>50</v>
      </c>
      <c s="31" t="s">
        <v>843</v>
      </c>
      <c s="31" t="s">
        <v>4478</v>
      </c>
      <c s="26" t="s">
        <v>52</v>
      </c>
      <c s="32" t="s">
        <v>4479</v>
      </c>
      <c s="33" t="s">
        <v>82</v>
      </c>
      <c s="34">
        <v>1</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38.25">
      <c r="A310" s="26" t="s">
        <v>50</v>
      </c>
      <c s="31" t="s">
        <v>846</v>
      </c>
      <c s="31" t="s">
        <v>4480</v>
      </c>
      <c s="26" t="s">
        <v>52</v>
      </c>
      <c s="32" t="s">
        <v>4481</v>
      </c>
      <c s="33" t="s">
        <v>82</v>
      </c>
      <c s="34">
        <v>1</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38.25">
      <c r="A314" s="26" t="s">
        <v>50</v>
      </c>
      <c s="31" t="s">
        <v>2379</v>
      </c>
      <c s="31" t="s">
        <v>4482</v>
      </c>
      <c s="26" t="s">
        <v>52</v>
      </c>
      <c s="32" t="s">
        <v>4483</v>
      </c>
      <c s="33" t="s">
        <v>82</v>
      </c>
      <c s="34">
        <v>1</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38.25">
      <c r="A318" s="26" t="s">
        <v>50</v>
      </c>
      <c s="31" t="s">
        <v>2382</v>
      </c>
      <c s="31" t="s">
        <v>4484</v>
      </c>
      <c s="26" t="s">
        <v>52</v>
      </c>
      <c s="32" t="s">
        <v>4485</v>
      </c>
      <c s="33" t="s">
        <v>82</v>
      </c>
      <c s="34">
        <v>1</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38.25">
      <c r="A322" s="26" t="s">
        <v>50</v>
      </c>
      <c s="31" t="s">
        <v>2384</v>
      </c>
      <c s="31" t="s">
        <v>4486</v>
      </c>
      <c s="26" t="s">
        <v>52</v>
      </c>
      <c s="32" t="s">
        <v>4487</v>
      </c>
      <c s="33" t="s">
        <v>82</v>
      </c>
      <c s="34">
        <v>1</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38.25">
      <c r="A326" s="26" t="s">
        <v>50</v>
      </c>
      <c s="31" t="s">
        <v>2386</v>
      </c>
      <c s="31" t="s">
        <v>4488</v>
      </c>
      <c s="26" t="s">
        <v>52</v>
      </c>
      <c s="32" t="s">
        <v>4485</v>
      </c>
      <c s="33" t="s">
        <v>82</v>
      </c>
      <c s="34">
        <v>1</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38.25">
      <c r="A330" s="26" t="s">
        <v>50</v>
      </c>
      <c s="31" t="s">
        <v>2364</v>
      </c>
      <c s="31" t="s">
        <v>4489</v>
      </c>
      <c s="26" t="s">
        <v>52</v>
      </c>
      <c s="32" t="s">
        <v>4487</v>
      </c>
      <c s="33" t="s">
        <v>82</v>
      </c>
      <c s="34">
        <v>1</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25.5">
      <c r="A334" s="26" t="s">
        <v>50</v>
      </c>
      <c s="31" t="s">
        <v>2367</v>
      </c>
      <c s="31" t="s">
        <v>4490</v>
      </c>
      <c s="26" t="s">
        <v>52</v>
      </c>
      <c s="32" t="s">
        <v>4491</v>
      </c>
      <c s="33" t="s">
        <v>82</v>
      </c>
      <c s="34">
        <v>1</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25.5">
      <c r="A338" s="26" t="s">
        <v>50</v>
      </c>
      <c s="31" t="s">
        <v>1224</v>
      </c>
      <c s="31" t="s">
        <v>4492</v>
      </c>
      <c s="26" t="s">
        <v>52</v>
      </c>
      <c s="32" t="s">
        <v>4493</v>
      </c>
      <c s="33" t="s">
        <v>82</v>
      </c>
      <c s="34">
        <v>1</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25.5">
      <c r="A342" s="26" t="s">
        <v>50</v>
      </c>
      <c s="31" t="s">
        <v>2371</v>
      </c>
      <c s="31" t="s">
        <v>4494</v>
      </c>
      <c s="26" t="s">
        <v>52</v>
      </c>
      <c s="32" t="s">
        <v>4495</v>
      </c>
      <c s="33" t="s">
        <v>82</v>
      </c>
      <c s="34">
        <v>1</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25.5">
      <c r="A346" s="26" t="s">
        <v>50</v>
      </c>
      <c s="31" t="s">
        <v>2374</v>
      </c>
      <c s="31" t="s">
        <v>4496</v>
      </c>
      <c s="26" t="s">
        <v>52</v>
      </c>
      <c s="32" t="s">
        <v>4495</v>
      </c>
      <c s="33" t="s">
        <v>82</v>
      </c>
      <c s="34">
        <v>1</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25.5">
      <c r="A350" s="26" t="s">
        <v>50</v>
      </c>
      <c s="31" t="s">
        <v>2376</v>
      </c>
      <c s="31" t="s">
        <v>4497</v>
      </c>
      <c s="26" t="s">
        <v>52</v>
      </c>
      <c s="32" t="s">
        <v>4498</v>
      </c>
      <c s="33" t="s">
        <v>82</v>
      </c>
      <c s="34">
        <v>1</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38.25">
      <c r="A354" s="26" t="s">
        <v>50</v>
      </c>
      <c s="31" t="s">
        <v>2388</v>
      </c>
      <c s="31" t="s">
        <v>4499</v>
      </c>
      <c s="26" t="s">
        <v>52</v>
      </c>
      <c s="32" t="s">
        <v>4500</v>
      </c>
      <c s="33" t="s">
        <v>82</v>
      </c>
      <c s="34">
        <v>1</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38.25">
      <c r="A358" s="26" t="s">
        <v>50</v>
      </c>
      <c s="31" t="s">
        <v>2406</v>
      </c>
      <c s="31" t="s">
        <v>4501</v>
      </c>
      <c s="26" t="s">
        <v>52</v>
      </c>
      <c s="32" t="s">
        <v>4500</v>
      </c>
      <c s="33" t="s">
        <v>82</v>
      </c>
      <c s="34">
        <v>1</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6" ht="38.25">
      <c r="A362" s="26" t="s">
        <v>50</v>
      </c>
      <c s="31" t="s">
        <v>2403</v>
      </c>
      <c s="31" t="s">
        <v>4502</v>
      </c>
      <c s="26" t="s">
        <v>52</v>
      </c>
      <c s="32" t="s">
        <v>4500</v>
      </c>
      <c s="33" t="s">
        <v>82</v>
      </c>
      <c s="34">
        <v>1</v>
      </c>
      <c s="35">
        <v>0</v>
      </c>
      <c s="36">
        <f>ROUND(ROUND(H362,2)*ROUND(G362,5),2)</f>
      </c>
      <c r="O362">
        <f>(I362*21)/100</f>
      </c>
      <c t="s">
        <v>27</v>
      </c>
    </row>
    <row r="363" spans="1:5" ht="12.75">
      <c r="A363" s="37" t="s">
        <v>55</v>
      </c>
      <c r="E363" s="38" t="s">
        <v>58</v>
      </c>
    </row>
    <row r="364" spans="1:5" ht="12.75">
      <c r="A364" s="39" t="s">
        <v>57</v>
      </c>
      <c r="E364" s="40" t="s">
        <v>58</v>
      </c>
    </row>
    <row r="365" spans="1:5" ht="12.75">
      <c r="A365" t="s">
        <v>59</v>
      </c>
      <c r="E365" s="38" t="s">
        <v>58</v>
      </c>
    </row>
    <row r="366" spans="1:16" ht="38.25">
      <c r="A366" s="26" t="s">
        <v>50</v>
      </c>
      <c s="31" t="s">
        <v>2409</v>
      </c>
      <c s="31" t="s">
        <v>4503</v>
      </c>
      <c s="26" t="s">
        <v>52</v>
      </c>
      <c s="32" t="s">
        <v>4500</v>
      </c>
      <c s="33" t="s">
        <v>82</v>
      </c>
      <c s="34">
        <v>1</v>
      </c>
      <c s="35">
        <v>0</v>
      </c>
      <c s="36">
        <f>ROUND(ROUND(H366,2)*ROUND(G366,5),2)</f>
      </c>
      <c r="O366">
        <f>(I366*21)/100</f>
      </c>
      <c t="s">
        <v>27</v>
      </c>
    </row>
    <row r="367" spans="1:5" ht="12.75">
      <c r="A367" s="37" t="s">
        <v>55</v>
      </c>
      <c r="E367" s="38" t="s">
        <v>58</v>
      </c>
    </row>
    <row r="368" spans="1:5" ht="12.75">
      <c r="A368" s="39" t="s">
        <v>57</v>
      </c>
      <c r="E368" s="40" t="s">
        <v>58</v>
      </c>
    </row>
    <row r="369" spans="1:5" ht="12.75">
      <c r="A369" t="s">
        <v>59</v>
      </c>
      <c r="E369" s="38" t="s">
        <v>58</v>
      </c>
    </row>
    <row r="370" spans="1:16" ht="38.25">
      <c r="A370" s="26" t="s">
        <v>50</v>
      </c>
      <c s="31" t="s">
        <v>2412</v>
      </c>
      <c s="31" t="s">
        <v>4504</v>
      </c>
      <c s="26" t="s">
        <v>52</v>
      </c>
      <c s="32" t="s">
        <v>4505</v>
      </c>
      <c s="33" t="s">
        <v>82</v>
      </c>
      <c s="34">
        <v>1</v>
      </c>
      <c s="35">
        <v>0</v>
      </c>
      <c s="36">
        <f>ROUND(ROUND(H370,2)*ROUND(G370,5),2)</f>
      </c>
      <c r="O370">
        <f>(I370*21)/100</f>
      </c>
      <c t="s">
        <v>27</v>
      </c>
    </row>
    <row r="371" spans="1:5" ht="12.75">
      <c r="A371" s="37" t="s">
        <v>55</v>
      </c>
      <c r="E371" s="38" t="s">
        <v>58</v>
      </c>
    </row>
    <row r="372" spans="1:5" ht="12.75">
      <c r="A372" s="39" t="s">
        <v>57</v>
      </c>
      <c r="E372" s="40" t="s">
        <v>58</v>
      </c>
    </row>
    <row r="373" spans="1:5" ht="12.75">
      <c r="A373" t="s">
        <v>59</v>
      </c>
      <c r="E373" s="38" t="s">
        <v>58</v>
      </c>
    </row>
    <row r="374" spans="1:16" ht="38.25">
      <c r="A374" s="26" t="s">
        <v>50</v>
      </c>
      <c s="31" t="s">
        <v>2414</v>
      </c>
      <c s="31" t="s">
        <v>4506</v>
      </c>
      <c s="26" t="s">
        <v>52</v>
      </c>
      <c s="32" t="s">
        <v>4507</v>
      </c>
      <c s="33" t="s">
        <v>82</v>
      </c>
      <c s="34">
        <v>1</v>
      </c>
      <c s="35">
        <v>0</v>
      </c>
      <c s="36">
        <f>ROUND(ROUND(H374,2)*ROUND(G374,5),2)</f>
      </c>
      <c r="O374">
        <f>(I374*21)/100</f>
      </c>
      <c t="s">
        <v>27</v>
      </c>
    </row>
    <row r="375" spans="1:5" ht="12.75">
      <c r="A375" s="37" t="s">
        <v>55</v>
      </c>
      <c r="E375" s="38" t="s">
        <v>58</v>
      </c>
    </row>
    <row r="376" spans="1:5" ht="12.75">
      <c r="A376" s="39" t="s">
        <v>57</v>
      </c>
      <c r="E376" s="40" t="s">
        <v>58</v>
      </c>
    </row>
    <row r="377" spans="1:5" ht="12.75">
      <c r="A377" t="s">
        <v>59</v>
      </c>
      <c r="E377" s="38" t="s">
        <v>58</v>
      </c>
    </row>
    <row r="378" spans="1:16" ht="38.25">
      <c r="A378" s="26" t="s">
        <v>50</v>
      </c>
      <c s="31" t="s">
        <v>2416</v>
      </c>
      <c s="31" t="s">
        <v>4508</v>
      </c>
      <c s="26" t="s">
        <v>52</v>
      </c>
      <c s="32" t="s">
        <v>4509</v>
      </c>
      <c s="33" t="s">
        <v>82</v>
      </c>
      <c s="34">
        <v>1</v>
      </c>
      <c s="35">
        <v>0</v>
      </c>
      <c s="36">
        <f>ROUND(ROUND(H378,2)*ROUND(G378,5),2)</f>
      </c>
      <c r="O378">
        <f>(I378*21)/100</f>
      </c>
      <c t="s">
        <v>27</v>
      </c>
    </row>
    <row r="379" spans="1:5" ht="12.75">
      <c r="A379" s="37" t="s">
        <v>55</v>
      </c>
      <c r="E379" s="38" t="s">
        <v>58</v>
      </c>
    </row>
    <row r="380" spans="1:5" ht="12.75">
      <c r="A380" s="39" t="s">
        <v>57</v>
      </c>
      <c r="E380" s="40" t="s">
        <v>58</v>
      </c>
    </row>
    <row r="381" spans="1:5" ht="12.75">
      <c r="A381" t="s">
        <v>59</v>
      </c>
      <c r="E381" s="38" t="s">
        <v>58</v>
      </c>
    </row>
    <row r="382" spans="1:16" ht="38.25">
      <c r="A382" s="26" t="s">
        <v>50</v>
      </c>
      <c s="31" t="s">
        <v>2394</v>
      </c>
      <c s="31" t="s">
        <v>4510</v>
      </c>
      <c s="26" t="s">
        <v>52</v>
      </c>
      <c s="32" t="s">
        <v>4509</v>
      </c>
      <c s="33" t="s">
        <v>82</v>
      </c>
      <c s="34">
        <v>1</v>
      </c>
      <c s="35">
        <v>0</v>
      </c>
      <c s="36">
        <f>ROUND(ROUND(H382,2)*ROUND(G382,5),2)</f>
      </c>
      <c r="O382">
        <f>(I382*21)/100</f>
      </c>
      <c t="s">
        <v>27</v>
      </c>
    </row>
    <row r="383" spans="1:5" ht="12.75">
      <c r="A383" s="37" t="s">
        <v>55</v>
      </c>
      <c r="E383" s="38" t="s">
        <v>58</v>
      </c>
    </row>
    <row r="384" spans="1:5" ht="12.75">
      <c r="A384" s="39" t="s">
        <v>57</v>
      </c>
      <c r="E384" s="40" t="s">
        <v>58</v>
      </c>
    </row>
    <row r="385" spans="1:5" ht="12.75">
      <c r="A385" t="s">
        <v>59</v>
      </c>
      <c r="E385" s="38" t="s">
        <v>58</v>
      </c>
    </row>
    <row r="386" spans="1:16" ht="38.25">
      <c r="A386" s="26" t="s">
        <v>50</v>
      </c>
      <c s="31" t="s">
        <v>2391</v>
      </c>
      <c s="31" t="s">
        <v>4511</v>
      </c>
      <c s="26" t="s">
        <v>52</v>
      </c>
      <c s="32" t="s">
        <v>4509</v>
      </c>
      <c s="33" t="s">
        <v>82</v>
      </c>
      <c s="34">
        <v>1</v>
      </c>
      <c s="35">
        <v>0</v>
      </c>
      <c s="36">
        <f>ROUND(ROUND(H386,2)*ROUND(G386,5),2)</f>
      </c>
      <c r="O386">
        <f>(I386*21)/100</f>
      </c>
      <c t="s">
        <v>27</v>
      </c>
    </row>
    <row r="387" spans="1:5" ht="12.75">
      <c r="A387" s="37" t="s">
        <v>55</v>
      </c>
      <c r="E387" s="38" t="s">
        <v>58</v>
      </c>
    </row>
    <row r="388" spans="1:5" ht="12.75">
      <c r="A388" s="39" t="s">
        <v>57</v>
      </c>
      <c r="E388" s="40" t="s">
        <v>58</v>
      </c>
    </row>
    <row r="389" spans="1:5" ht="12.75">
      <c r="A389" t="s">
        <v>59</v>
      </c>
      <c r="E389" s="38" t="s">
        <v>58</v>
      </c>
    </row>
    <row r="390" spans="1:16" ht="25.5">
      <c r="A390" s="26" t="s">
        <v>50</v>
      </c>
      <c s="31" t="s">
        <v>2397</v>
      </c>
      <c s="31" t="s">
        <v>4512</v>
      </c>
      <c s="26" t="s">
        <v>52</v>
      </c>
      <c s="32" t="s">
        <v>4513</v>
      </c>
      <c s="33" t="s">
        <v>82</v>
      </c>
      <c s="34">
        <v>1</v>
      </c>
      <c s="35">
        <v>0</v>
      </c>
      <c s="36">
        <f>ROUND(ROUND(H390,2)*ROUND(G390,5),2)</f>
      </c>
      <c r="O390">
        <f>(I390*21)/100</f>
      </c>
      <c t="s">
        <v>27</v>
      </c>
    </row>
    <row r="391" spans="1:5" ht="12.75">
      <c r="A391" s="37" t="s">
        <v>55</v>
      </c>
      <c r="E391" s="38" t="s">
        <v>58</v>
      </c>
    </row>
    <row r="392" spans="1:5" ht="12.75">
      <c r="A392" s="39" t="s">
        <v>57</v>
      </c>
      <c r="E392" s="40" t="s">
        <v>58</v>
      </c>
    </row>
    <row r="393" spans="1:5" ht="12.75">
      <c r="A393" t="s">
        <v>59</v>
      </c>
      <c r="E393" s="38" t="s">
        <v>58</v>
      </c>
    </row>
    <row r="394" spans="1:16" ht="38.25">
      <c r="A394" s="26" t="s">
        <v>50</v>
      </c>
      <c s="31" t="s">
        <v>2400</v>
      </c>
      <c s="31" t="s">
        <v>4514</v>
      </c>
      <c s="26" t="s">
        <v>52</v>
      </c>
      <c s="32" t="s">
        <v>4515</v>
      </c>
      <c s="33" t="s">
        <v>82</v>
      </c>
      <c s="34">
        <v>1</v>
      </c>
      <c s="35">
        <v>0</v>
      </c>
      <c s="36">
        <f>ROUND(ROUND(H394,2)*ROUND(G394,5),2)</f>
      </c>
      <c r="O394">
        <f>(I394*21)/100</f>
      </c>
      <c t="s">
        <v>27</v>
      </c>
    </row>
    <row r="395" spans="1:5" ht="12.75">
      <c r="A395" s="37" t="s">
        <v>55</v>
      </c>
      <c r="E395" s="38" t="s">
        <v>58</v>
      </c>
    </row>
    <row r="396" spans="1:5" ht="12.75">
      <c r="A396" s="39" t="s">
        <v>57</v>
      </c>
      <c r="E396" s="40" t="s">
        <v>58</v>
      </c>
    </row>
    <row r="397" spans="1:5" ht="12.75">
      <c r="A397" t="s">
        <v>59</v>
      </c>
      <c r="E397" s="38" t="s">
        <v>58</v>
      </c>
    </row>
    <row r="398" spans="1:16" ht="25.5">
      <c r="A398" s="26" t="s">
        <v>50</v>
      </c>
      <c s="31" t="s">
        <v>2419</v>
      </c>
      <c s="31" t="s">
        <v>4516</v>
      </c>
      <c s="26" t="s">
        <v>52</v>
      </c>
      <c s="32" t="s">
        <v>4517</v>
      </c>
      <c s="33" t="s">
        <v>82</v>
      </c>
      <c s="34">
        <v>1</v>
      </c>
      <c s="35">
        <v>0</v>
      </c>
      <c s="36">
        <f>ROUND(ROUND(H398,2)*ROUND(G398,5),2)</f>
      </c>
      <c r="O398">
        <f>(I398*21)/100</f>
      </c>
      <c t="s">
        <v>27</v>
      </c>
    </row>
    <row r="399" spans="1:5" ht="12.75">
      <c r="A399" s="37" t="s">
        <v>55</v>
      </c>
      <c r="E399" s="38" t="s">
        <v>58</v>
      </c>
    </row>
    <row r="400" spans="1:5" ht="12.75">
      <c r="A400" s="39" t="s">
        <v>57</v>
      </c>
      <c r="E400" s="40" t="s">
        <v>58</v>
      </c>
    </row>
    <row r="401" spans="1:5" ht="12.75">
      <c r="A401" t="s">
        <v>59</v>
      </c>
      <c r="E401" s="38" t="s">
        <v>58</v>
      </c>
    </row>
    <row r="402" spans="1:16" ht="38.25">
      <c r="A402" s="26" t="s">
        <v>50</v>
      </c>
      <c s="31" t="s">
        <v>2422</v>
      </c>
      <c s="31" t="s">
        <v>4518</v>
      </c>
      <c s="26" t="s">
        <v>52</v>
      </c>
      <c s="32" t="s">
        <v>4519</v>
      </c>
      <c s="33" t="s">
        <v>82</v>
      </c>
      <c s="34">
        <v>1</v>
      </c>
      <c s="35">
        <v>0</v>
      </c>
      <c s="36">
        <f>ROUND(ROUND(H402,2)*ROUND(G402,5),2)</f>
      </c>
      <c r="O402">
        <f>(I402*21)/100</f>
      </c>
      <c t="s">
        <v>27</v>
      </c>
    </row>
    <row r="403" spans="1:5" ht="12.75">
      <c r="A403" s="37" t="s">
        <v>55</v>
      </c>
      <c r="E403" s="38" t="s">
        <v>58</v>
      </c>
    </row>
    <row r="404" spans="1:5" ht="12.75">
      <c r="A404" s="39" t="s">
        <v>57</v>
      </c>
      <c r="E404" s="40" t="s">
        <v>58</v>
      </c>
    </row>
    <row r="405" spans="1:5" ht="12.75">
      <c r="A405" t="s">
        <v>59</v>
      </c>
      <c r="E405" s="38" t="s">
        <v>58</v>
      </c>
    </row>
    <row r="406" spans="1:16" ht="25.5">
      <c r="A406" s="26" t="s">
        <v>50</v>
      </c>
      <c s="31" t="s">
        <v>2425</v>
      </c>
      <c s="31" t="s">
        <v>4520</v>
      </c>
      <c s="26" t="s">
        <v>52</v>
      </c>
      <c s="32" t="s">
        <v>4521</v>
      </c>
      <c s="33" t="s">
        <v>82</v>
      </c>
      <c s="34">
        <v>1</v>
      </c>
      <c s="35">
        <v>0</v>
      </c>
      <c s="36">
        <f>ROUND(ROUND(H406,2)*ROUND(G406,5),2)</f>
      </c>
      <c r="O406">
        <f>(I406*21)/100</f>
      </c>
      <c t="s">
        <v>27</v>
      </c>
    </row>
    <row r="407" spans="1:5" ht="12.75">
      <c r="A407" s="37" t="s">
        <v>55</v>
      </c>
      <c r="E407" s="38" t="s">
        <v>58</v>
      </c>
    </row>
    <row r="408" spans="1:5" ht="12.75">
      <c r="A408" s="39" t="s">
        <v>57</v>
      </c>
      <c r="E408" s="40" t="s">
        <v>58</v>
      </c>
    </row>
    <row r="409" spans="1:5" ht="12.75">
      <c r="A409" t="s">
        <v>59</v>
      </c>
      <c r="E409" s="38" t="s">
        <v>58</v>
      </c>
    </row>
    <row r="410" spans="1:16" ht="38.25">
      <c r="A410" s="26" t="s">
        <v>50</v>
      </c>
      <c s="31" t="s">
        <v>2428</v>
      </c>
      <c s="31" t="s">
        <v>4522</v>
      </c>
      <c s="26" t="s">
        <v>52</v>
      </c>
      <c s="32" t="s">
        <v>4523</v>
      </c>
      <c s="33" t="s">
        <v>82</v>
      </c>
      <c s="34">
        <v>1</v>
      </c>
      <c s="35">
        <v>0</v>
      </c>
      <c s="36">
        <f>ROUND(ROUND(H410,2)*ROUND(G410,5),2)</f>
      </c>
      <c r="O410">
        <f>(I410*21)/100</f>
      </c>
      <c t="s">
        <v>27</v>
      </c>
    </row>
    <row r="411" spans="1:5" ht="12.75">
      <c r="A411" s="37" t="s">
        <v>55</v>
      </c>
      <c r="E411" s="38" t="s">
        <v>58</v>
      </c>
    </row>
    <row r="412" spans="1:5" ht="12.75">
      <c r="A412" s="39" t="s">
        <v>57</v>
      </c>
      <c r="E412" s="40" t="s">
        <v>58</v>
      </c>
    </row>
    <row r="413" spans="1:5" ht="12.75">
      <c r="A413" t="s">
        <v>59</v>
      </c>
      <c r="E413" s="38" t="s">
        <v>58</v>
      </c>
    </row>
    <row r="414" spans="1:16" ht="38.25">
      <c r="A414" s="26" t="s">
        <v>50</v>
      </c>
      <c s="31" t="s">
        <v>2431</v>
      </c>
      <c s="31" t="s">
        <v>4524</v>
      </c>
      <c s="26" t="s">
        <v>52</v>
      </c>
      <c s="32" t="s">
        <v>4519</v>
      </c>
      <c s="33" t="s">
        <v>82</v>
      </c>
      <c s="34">
        <v>1</v>
      </c>
      <c s="35">
        <v>0</v>
      </c>
      <c s="36">
        <f>ROUND(ROUND(H414,2)*ROUND(G414,5),2)</f>
      </c>
      <c r="O414">
        <f>(I414*21)/100</f>
      </c>
      <c t="s">
        <v>27</v>
      </c>
    </row>
    <row r="415" spans="1:5" ht="12.75">
      <c r="A415" s="37" t="s">
        <v>55</v>
      </c>
      <c r="E415" s="38" t="s">
        <v>58</v>
      </c>
    </row>
    <row r="416" spans="1:5" ht="12.75">
      <c r="A416" s="39" t="s">
        <v>57</v>
      </c>
      <c r="E416" s="40" t="s">
        <v>58</v>
      </c>
    </row>
    <row r="417" spans="1:5" ht="12.75">
      <c r="A417" t="s">
        <v>59</v>
      </c>
      <c r="E417" s="38" t="s">
        <v>58</v>
      </c>
    </row>
    <row r="418" spans="1:16" ht="38.25">
      <c r="A418" s="26" t="s">
        <v>50</v>
      </c>
      <c s="31" t="s">
        <v>2434</v>
      </c>
      <c s="31" t="s">
        <v>4525</v>
      </c>
      <c s="26" t="s">
        <v>52</v>
      </c>
      <c s="32" t="s">
        <v>4526</v>
      </c>
      <c s="33" t="s">
        <v>82</v>
      </c>
      <c s="34">
        <v>1</v>
      </c>
      <c s="35">
        <v>0</v>
      </c>
      <c s="36">
        <f>ROUND(ROUND(H418,2)*ROUND(G418,5),2)</f>
      </c>
      <c r="O418">
        <f>(I418*21)/100</f>
      </c>
      <c t="s">
        <v>27</v>
      </c>
    </row>
    <row r="419" spans="1:5" ht="12.75">
      <c r="A419" s="37" t="s">
        <v>55</v>
      </c>
      <c r="E419" s="38" t="s">
        <v>58</v>
      </c>
    </row>
    <row r="420" spans="1:5" ht="12.75">
      <c r="A420" s="39" t="s">
        <v>57</v>
      </c>
      <c r="E420" s="40" t="s">
        <v>58</v>
      </c>
    </row>
    <row r="421" spans="1:5" ht="12.75">
      <c r="A421" t="s">
        <v>59</v>
      </c>
      <c r="E421" s="38" t="s">
        <v>58</v>
      </c>
    </row>
    <row r="422" spans="1:16" ht="25.5">
      <c r="A422" s="26" t="s">
        <v>50</v>
      </c>
      <c s="31" t="s">
        <v>2436</v>
      </c>
      <c s="31" t="s">
        <v>4527</v>
      </c>
      <c s="26" t="s">
        <v>52</v>
      </c>
      <c s="32" t="s">
        <v>4528</v>
      </c>
      <c s="33" t="s">
        <v>82</v>
      </c>
      <c s="34">
        <v>1</v>
      </c>
      <c s="35">
        <v>0</v>
      </c>
      <c s="36">
        <f>ROUND(ROUND(H422,2)*ROUND(G422,5),2)</f>
      </c>
      <c r="O422">
        <f>(I422*21)/100</f>
      </c>
      <c t="s">
        <v>27</v>
      </c>
    </row>
    <row r="423" spans="1:5" ht="12.75">
      <c r="A423" s="37" t="s">
        <v>55</v>
      </c>
      <c r="E423" s="38" t="s">
        <v>58</v>
      </c>
    </row>
    <row r="424" spans="1:5" ht="12.75">
      <c r="A424" s="39" t="s">
        <v>57</v>
      </c>
      <c r="E424" s="40" t="s">
        <v>58</v>
      </c>
    </row>
    <row r="425" spans="1:5" ht="12.75">
      <c r="A425" t="s">
        <v>59</v>
      </c>
      <c r="E425" s="38" t="s">
        <v>58</v>
      </c>
    </row>
    <row r="426" spans="1:16" ht="38.25">
      <c r="A426" s="26" t="s">
        <v>50</v>
      </c>
      <c s="31" t="s">
        <v>2439</v>
      </c>
      <c s="31" t="s">
        <v>4529</v>
      </c>
      <c s="26" t="s">
        <v>52</v>
      </c>
      <c s="32" t="s">
        <v>4530</v>
      </c>
      <c s="33" t="s">
        <v>82</v>
      </c>
      <c s="34">
        <v>1</v>
      </c>
      <c s="35">
        <v>0</v>
      </c>
      <c s="36">
        <f>ROUND(ROUND(H426,2)*ROUND(G426,5),2)</f>
      </c>
      <c r="O426">
        <f>(I426*21)/100</f>
      </c>
      <c t="s">
        <v>27</v>
      </c>
    </row>
    <row r="427" spans="1:5" ht="12.75">
      <c r="A427" s="37" t="s">
        <v>55</v>
      </c>
      <c r="E427" s="38" t="s">
        <v>58</v>
      </c>
    </row>
    <row r="428" spans="1:5" ht="12.75">
      <c r="A428" s="39" t="s">
        <v>57</v>
      </c>
      <c r="E428" s="40" t="s">
        <v>58</v>
      </c>
    </row>
    <row r="429" spans="1:5" ht="12.75">
      <c r="A429" t="s">
        <v>59</v>
      </c>
      <c r="E429" s="38" t="s">
        <v>58</v>
      </c>
    </row>
    <row r="430" spans="1:16" ht="38.25">
      <c r="A430" s="26" t="s">
        <v>50</v>
      </c>
      <c s="31" t="s">
        <v>2441</v>
      </c>
      <c s="31" t="s">
        <v>4531</v>
      </c>
      <c s="26" t="s">
        <v>52</v>
      </c>
      <c s="32" t="s">
        <v>4532</v>
      </c>
      <c s="33" t="s">
        <v>82</v>
      </c>
      <c s="34">
        <v>1</v>
      </c>
      <c s="35">
        <v>0</v>
      </c>
      <c s="36">
        <f>ROUND(ROUND(H430,2)*ROUND(G430,5),2)</f>
      </c>
      <c r="O430">
        <f>(I430*21)/100</f>
      </c>
      <c t="s">
        <v>27</v>
      </c>
    </row>
    <row r="431" spans="1:5" ht="12.75">
      <c r="A431" s="37" t="s">
        <v>55</v>
      </c>
      <c r="E431" s="38" t="s">
        <v>58</v>
      </c>
    </row>
    <row r="432" spans="1:5" ht="12.75">
      <c r="A432" s="39" t="s">
        <v>57</v>
      </c>
      <c r="E432" s="40" t="s">
        <v>58</v>
      </c>
    </row>
    <row r="433" spans="1:5" ht="12.75">
      <c r="A433" t="s">
        <v>59</v>
      </c>
      <c r="E433" s="38" t="s">
        <v>58</v>
      </c>
    </row>
    <row r="434" spans="1:16" ht="38.25">
      <c r="A434" s="26" t="s">
        <v>50</v>
      </c>
      <c s="31" t="s">
        <v>2443</v>
      </c>
      <c s="31" t="s">
        <v>4533</v>
      </c>
      <c s="26" t="s">
        <v>52</v>
      </c>
      <c s="32" t="s">
        <v>4534</v>
      </c>
      <c s="33" t="s">
        <v>82</v>
      </c>
      <c s="34">
        <v>1</v>
      </c>
      <c s="35">
        <v>0</v>
      </c>
      <c s="36">
        <f>ROUND(ROUND(H434,2)*ROUND(G434,5),2)</f>
      </c>
      <c r="O434">
        <f>(I434*21)/100</f>
      </c>
      <c t="s">
        <v>27</v>
      </c>
    </row>
    <row r="435" spans="1:5" ht="12.75">
      <c r="A435" s="37" t="s">
        <v>55</v>
      </c>
      <c r="E435" s="38" t="s">
        <v>58</v>
      </c>
    </row>
    <row r="436" spans="1:5" ht="12.75">
      <c r="A436" s="39" t="s">
        <v>57</v>
      </c>
      <c r="E436" s="40" t="s">
        <v>58</v>
      </c>
    </row>
    <row r="437" spans="1:5" ht="12.75">
      <c r="A437" t="s">
        <v>59</v>
      </c>
      <c r="E437" s="38" t="s">
        <v>58</v>
      </c>
    </row>
    <row r="438" spans="1:16" ht="25.5">
      <c r="A438" s="26" t="s">
        <v>50</v>
      </c>
      <c s="31" t="s">
        <v>2446</v>
      </c>
      <c s="31" t="s">
        <v>4535</v>
      </c>
      <c s="26" t="s">
        <v>52</v>
      </c>
      <c s="32" t="s">
        <v>4536</v>
      </c>
      <c s="33" t="s">
        <v>82</v>
      </c>
      <c s="34">
        <v>1</v>
      </c>
      <c s="35">
        <v>0</v>
      </c>
      <c s="36">
        <f>ROUND(ROUND(H438,2)*ROUND(G438,5),2)</f>
      </c>
      <c r="O438">
        <f>(I438*21)/100</f>
      </c>
      <c t="s">
        <v>27</v>
      </c>
    </row>
    <row r="439" spans="1:5" ht="12.75">
      <c r="A439" s="37" t="s">
        <v>55</v>
      </c>
      <c r="E439" s="38" t="s">
        <v>58</v>
      </c>
    </row>
    <row r="440" spans="1:5" ht="12.75">
      <c r="A440" s="39" t="s">
        <v>57</v>
      </c>
      <c r="E440" s="40" t="s">
        <v>58</v>
      </c>
    </row>
    <row r="441" spans="1:5" ht="12.75">
      <c r="A441" t="s">
        <v>59</v>
      </c>
      <c r="E441" s="38" t="s">
        <v>58</v>
      </c>
    </row>
    <row r="442" spans="1:16" ht="38.25">
      <c r="A442" s="26" t="s">
        <v>50</v>
      </c>
      <c s="31" t="s">
        <v>2449</v>
      </c>
      <c s="31" t="s">
        <v>4537</v>
      </c>
      <c s="26" t="s">
        <v>52</v>
      </c>
      <c s="32" t="s">
        <v>4538</v>
      </c>
      <c s="33" t="s">
        <v>82</v>
      </c>
      <c s="34">
        <v>1</v>
      </c>
      <c s="35">
        <v>0</v>
      </c>
      <c s="36">
        <f>ROUND(ROUND(H442,2)*ROUND(G442,5),2)</f>
      </c>
      <c r="O442">
        <f>(I442*21)/100</f>
      </c>
      <c t="s">
        <v>27</v>
      </c>
    </row>
    <row r="443" spans="1:5" ht="12.75">
      <c r="A443" s="37" t="s">
        <v>55</v>
      </c>
      <c r="E443" s="38" t="s">
        <v>58</v>
      </c>
    </row>
    <row r="444" spans="1:5" ht="12.75">
      <c r="A444" s="39" t="s">
        <v>57</v>
      </c>
      <c r="E444" s="40" t="s">
        <v>58</v>
      </c>
    </row>
    <row r="445" spans="1:5" ht="12.75">
      <c r="A445" t="s">
        <v>59</v>
      </c>
      <c r="E445" s="38" t="s">
        <v>58</v>
      </c>
    </row>
    <row r="446" spans="1:16" ht="38.25">
      <c r="A446" s="26" t="s">
        <v>50</v>
      </c>
      <c s="31" t="s">
        <v>2452</v>
      </c>
      <c s="31" t="s">
        <v>4539</v>
      </c>
      <c s="26" t="s">
        <v>52</v>
      </c>
      <c s="32" t="s">
        <v>4540</v>
      </c>
      <c s="33" t="s">
        <v>82</v>
      </c>
      <c s="34">
        <v>1</v>
      </c>
      <c s="35">
        <v>0</v>
      </c>
      <c s="36">
        <f>ROUND(ROUND(H446,2)*ROUND(G446,5),2)</f>
      </c>
      <c r="O446">
        <f>(I446*21)/100</f>
      </c>
      <c t="s">
        <v>27</v>
      </c>
    </row>
    <row r="447" spans="1:5" ht="12.75">
      <c r="A447" s="37" t="s">
        <v>55</v>
      </c>
      <c r="E447" s="38" t="s">
        <v>58</v>
      </c>
    </row>
    <row r="448" spans="1:5" ht="12.75">
      <c r="A448" s="39" t="s">
        <v>57</v>
      </c>
      <c r="E448" s="40" t="s">
        <v>58</v>
      </c>
    </row>
    <row r="449" spans="1:5" ht="12.75">
      <c r="A449" t="s">
        <v>59</v>
      </c>
      <c r="E449" s="38" t="s">
        <v>58</v>
      </c>
    </row>
    <row r="450" spans="1:16" ht="38.25">
      <c r="A450" s="26" t="s">
        <v>50</v>
      </c>
      <c s="31" t="s">
        <v>2454</v>
      </c>
      <c s="31" t="s">
        <v>4541</v>
      </c>
      <c s="26" t="s">
        <v>52</v>
      </c>
      <c s="32" t="s">
        <v>4542</v>
      </c>
      <c s="33" t="s">
        <v>82</v>
      </c>
      <c s="34">
        <v>1</v>
      </c>
      <c s="35">
        <v>0</v>
      </c>
      <c s="36">
        <f>ROUND(ROUND(H450,2)*ROUND(G450,5),2)</f>
      </c>
      <c r="O450">
        <f>(I450*21)/100</f>
      </c>
      <c t="s">
        <v>27</v>
      </c>
    </row>
    <row r="451" spans="1:5" ht="12.75">
      <c r="A451" s="37" t="s">
        <v>55</v>
      </c>
      <c r="E451" s="38" t="s">
        <v>58</v>
      </c>
    </row>
    <row r="452" spans="1:5" ht="12.75">
      <c r="A452" s="39" t="s">
        <v>57</v>
      </c>
      <c r="E452" s="40" t="s">
        <v>58</v>
      </c>
    </row>
    <row r="453" spans="1:5" ht="12.75">
      <c r="A453" t="s">
        <v>59</v>
      </c>
      <c r="E453" s="38" t="s">
        <v>58</v>
      </c>
    </row>
    <row r="454" spans="1:16" ht="38.25">
      <c r="A454" s="26" t="s">
        <v>50</v>
      </c>
      <c s="31" t="s">
        <v>2456</v>
      </c>
      <c s="31" t="s">
        <v>4543</v>
      </c>
      <c s="26" t="s">
        <v>52</v>
      </c>
      <c s="32" t="s">
        <v>4544</v>
      </c>
      <c s="33" t="s">
        <v>82</v>
      </c>
      <c s="34">
        <v>1</v>
      </c>
      <c s="35">
        <v>0</v>
      </c>
      <c s="36">
        <f>ROUND(ROUND(H454,2)*ROUND(G454,5),2)</f>
      </c>
      <c r="O454">
        <f>(I454*21)/100</f>
      </c>
      <c t="s">
        <v>27</v>
      </c>
    </row>
    <row r="455" spans="1:5" ht="12.75">
      <c r="A455" s="37" t="s">
        <v>55</v>
      </c>
      <c r="E455" s="38" t="s">
        <v>58</v>
      </c>
    </row>
    <row r="456" spans="1:5" ht="12.75">
      <c r="A456" s="39" t="s">
        <v>57</v>
      </c>
      <c r="E456" s="40" t="s">
        <v>58</v>
      </c>
    </row>
    <row r="457" spans="1:5" ht="12.75">
      <c r="A457" t="s">
        <v>59</v>
      </c>
      <c r="E457" s="38" t="s">
        <v>58</v>
      </c>
    </row>
    <row r="458" spans="1:16" ht="38.25">
      <c r="A458" s="26" t="s">
        <v>50</v>
      </c>
      <c s="31" t="s">
        <v>2458</v>
      </c>
      <c s="31" t="s">
        <v>4545</v>
      </c>
      <c s="26" t="s">
        <v>52</v>
      </c>
      <c s="32" t="s">
        <v>4546</v>
      </c>
      <c s="33" t="s">
        <v>82</v>
      </c>
      <c s="34">
        <v>1</v>
      </c>
      <c s="35">
        <v>0</v>
      </c>
      <c s="36">
        <f>ROUND(ROUND(H458,2)*ROUND(G458,5),2)</f>
      </c>
      <c r="O458">
        <f>(I458*21)/100</f>
      </c>
      <c t="s">
        <v>27</v>
      </c>
    </row>
    <row r="459" spans="1:5" ht="12.75">
      <c r="A459" s="37" t="s">
        <v>55</v>
      </c>
      <c r="E459" s="38" t="s">
        <v>58</v>
      </c>
    </row>
    <row r="460" spans="1:5" ht="12.75">
      <c r="A460" s="39" t="s">
        <v>57</v>
      </c>
      <c r="E460" s="40" t="s">
        <v>58</v>
      </c>
    </row>
    <row r="461" spans="1:5" ht="12.75">
      <c r="A461" t="s">
        <v>59</v>
      </c>
      <c r="E461" s="38" t="s">
        <v>58</v>
      </c>
    </row>
    <row r="462" spans="1:16" ht="25.5">
      <c r="A462" s="26" t="s">
        <v>50</v>
      </c>
      <c s="31" t="s">
        <v>2461</v>
      </c>
      <c s="31" t="s">
        <v>4547</v>
      </c>
      <c s="26" t="s">
        <v>52</v>
      </c>
      <c s="32" t="s">
        <v>4548</v>
      </c>
      <c s="33" t="s">
        <v>82</v>
      </c>
      <c s="34">
        <v>1</v>
      </c>
      <c s="35">
        <v>0</v>
      </c>
      <c s="36">
        <f>ROUND(ROUND(H462,2)*ROUND(G462,5),2)</f>
      </c>
      <c r="O462">
        <f>(I462*21)/100</f>
      </c>
      <c t="s">
        <v>27</v>
      </c>
    </row>
    <row r="463" spans="1:5" ht="12.75">
      <c r="A463" s="37" t="s">
        <v>55</v>
      </c>
      <c r="E463" s="38" t="s">
        <v>58</v>
      </c>
    </row>
    <row r="464" spans="1:5" ht="12.75">
      <c r="A464" s="39" t="s">
        <v>57</v>
      </c>
      <c r="E464" s="40" t="s">
        <v>58</v>
      </c>
    </row>
    <row r="465" spans="1:5" ht="12.75">
      <c r="A465" t="s">
        <v>59</v>
      </c>
      <c r="E465" s="38" t="s">
        <v>58</v>
      </c>
    </row>
    <row r="466" spans="1:16" ht="38.25">
      <c r="A466" s="26" t="s">
        <v>50</v>
      </c>
      <c s="31" t="s">
        <v>2463</v>
      </c>
      <c s="31" t="s">
        <v>4549</v>
      </c>
      <c s="26" t="s">
        <v>52</v>
      </c>
      <c s="32" t="s">
        <v>4550</v>
      </c>
      <c s="33" t="s">
        <v>82</v>
      </c>
      <c s="34">
        <v>1</v>
      </c>
      <c s="35">
        <v>0</v>
      </c>
      <c s="36">
        <f>ROUND(ROUND(H466,2)*ROUND(G466,5),2)</f>
      </c>
      <c r="O466">
        <f>(I466*21)/100</f>
      </c>
      <c t="s">
        <v>27</v>
      </c>
    </row>
    <row r="467" spans="1:5" ht="12.75">
      <c r="A467" s="37" t="s">
        <v>55</v>
      </c>
      <c r="E467" s="38" t="s">
        <v>58</v>
      </c>
    </row>
    <row r="468" spans="1:5" ht="12.75">
      <c r="A468" s="39" t="s">
        <v>57</v>
      </c>
      <c r="E468" s="40" t="s">
        <v>58</v>
      </c>
    </row>
    <row r="469" spans="1:5" ht="12.75">
      <c r="A469" t="s">
        <v>59</v>
      </c>
      <c r="E469" s="38" t="s">
        <v>58</v>
      </c>
    </row>
    <row r="470" spans="1:16" ht="38.25">
      <c r="A470" s="26" t="s">
        <v>50</v>
      </c>
      <c s="31" t="s">
        <v>2465</v>
      </c>
      <c s="31" t="s">
        <v>4551</v>
      </c>
      <c s="26" t="s">
        <v>52</v>
      </c>
      <c s="32" t="s">
        <v>4550</v>
      </c>
      <c s="33" t="s">
        <v>82</v>
      </c>
      <c s="34">
        <v>1</v>
      </c>
      <c s="35">
        <v>0</v>
      </c>
      <c s="36">
        <f>ROUND(ROUND(H470,2)*ROUND(G470,5),2)</f>
      </c>
      <c r="O470">
        <f>(I470*21)/100</f>
      </c>
      <c t="s">
        <v>27</v>
      </c>
    </row>
    <row r="471" spans="1:5" ht="12.75">
      <c r="A471" s="37" t="s">
        <v>55</v>
      </c>
      <c r="E471" s="38" t="s">
        <v>58</v>
      </c>
    </row>
    <row r="472" spans="1:5" ht="12.75">
      <c r="A472" s="39" t="s">
        <v>57</v>
      </c>
      <c r="E472" s="40" t="s">
        <v>58</v>
      </c>
    </row>
    <row r="473" spans="1:5" ht="12.75">
      <c r="A473" t="s">
        <v>59</v>
      </c>
      <c r="E473" s="38" t="s">
        <v>58</v>
      </c>
    </row>
    <row r="474" spans="1:16" ht="25.5">
      <c r="A474" s="26" t="s">
        <v>50</v>
      </c>
      <c s="31" t="s">
        <v>2486</v>
      </c>
      <c s="31" t="s">
        <v>4552</v>
      </c>
      <c s="26" t="s">
        <v>52</v>
      </c>
      <c s="32" t="s">
        <v>4553</v>
      </c>
      <c s="33" t="s">
        <v>82</v>
      </c>
      <c s="34">
        <v>1</v>
      </c>
      <c s="35">
        <v>0</v>
      </c>
      <c s="36">
        <f>ROUND(ROUND(H474,2)*ROUND(G474,5),2)</f>
      </c>
      <c r="O474">
        <f>(I474*21)/100</f>
      </c>
      <c t="s">
        <v>27</v>
      </c>
    </row>
    <row r="475" spans="1:5" ht="12.75">
      <c r="A475" s="37" t="s">
        <v>55</v>
      </c>
      <c r="E475" s="38" t="s">
        <v>58</v>
      </c>
    </row>
    <row r="476" spans="1:5" ht="12.75">
      <c r="A476" s="39" t="s">
        <v>57</v>
      </c>
      <c r="E476" s="40" t="s">
        <v>58</v>
      </c>
    </row>
    <row r="477" spans="1:5" ht="12.75">
      <c r="A477" t="s">
        <v>59</v>
      </c>
      <c r="E477" s="38" t="s">
        <v>58</v>
      </c>
    </row>
    <row r="478" spans="1:16" ht="38.25">
      <c r="A478" s="26" t="s">
        <v>50</v>
      </c>
      <c s="31" t="s">
        <v>2489</v>
      </c>
      <c s="31" t="s">
        <v>4554</v>
      </c>
      <c s="26" t="s">
        <v>52</v>
      </c>
      <c s="32" t="s">
        <v>4555</v>
      </c>
      <c s="33" t="s">
        <v>82</v>
      </c>
      <c s="34">
        <v>1</v>
      </c>
      <c s="35">
        <v>0</v>
      </c>
      <c s="36">
        <f>ROUND(ROUND(H478,2)*ROUND(G478,5),2)</f>
      </c>
      <c r="O478">
        <f>(I478*21)/100</f>
      </c>
      <c t="s">
        <v>27</v>
      </c>
    </row>
    <row r="479" spans="1:5" ht="12.75">
      <c r="A479" s="37" t="s">
        <v>55</v>
      </c>
      <c r="E479" s="38" t="s">
        <v>58</v>
      </c>
    </row>
    <row r="480" spans="1:5" ht="12.75">
      <c r="A480" s="39" t="s">
        <v>57</v>
      </c>
      <c r="E480" s="40" t="s">
        <v>58</v>
      </c>
    </row>
    <row r="481" spans="1:5" ht="12.75">
      <c r="A481" t="s">
        <v>59</v>
      </c>
      <c r="E481" s="38" t="s">
        <v>58</v>
      </c>
    </row>
    <row r="482" spans="1:16" ht="38.25">
      <c r="A482" s="26" t="s">
        <v>50</v>
      </c>
      <c s="31" t="s">
        <v>2492</v>
      </c>
      <c s="31" t="s">
        <v>4556</v>
      </c>
      <c s="26" t="s">
        <v>52</v>
      </c>
      <c s="32" t="s">
        <v>4557</v>
      </c>
      <c s="33" t="s">
        <v>82</v>
      </c>
      <c s="34">
        <v>1</v>
      </c>
      <c s="35">
        <v>0</v>
      </c>
      <c s="36">
        <f>ROUND(ROUND(H482,2)*ROUND(G482,5),2)</f>
      </c>
      <c r="O482">
        <f>(I482*21)/100</f>
      </c>
      <c t="s">
        <v>27</v>
      </c>
    </row>
    <row r="483" spans="1:5" ht="12.75">
      <c r="A483" s="37" t="s">
        <v>55</v>
      </c>
      <c r="E483" s="38" t="s">
        <v>58</v>
      </c>
    </row>
    <row r="484" spans="1:5" ht="12.75">
      <c r="A484" s="39" t="s">
        <v>57</v>
      </c>
      <c r="E484" s="40" t="s">
        <v>58</v>
      </c>
    </row>
    <row r="485" spans="1:5" ht="12.75">
      <c r="A485" t="s">
        <v>59</v>
      </c>
      <c r="E485" s="38" t="s">
        <v>58</v>
      </c>
    </row>
    <row r="486" spans="1:16" ht="38.25">
      <c r="A486" s="26" t="s">
        <v>50</v>
      </c>
      <c s="31" t="s">
        <v>2495</v>
      </c>
      <c s="31" t="s">
        <v>4558</v>
      </c>
      <c s="26" t="s">
        <v>52</v>
      </c>
      <c s="32" t="s">
        <v>4557</v>
      </c>
      <c s="33" t="s">
        <v>82</v>
      </c>
      <c s="34">
        <v>1</v>
      </c>
      <c s="35">
        <v>0</v>
      </c>
      <c s="36">
        <f>ROUND(ROUND(H486,2)*ROUND(G486,5),2)</f>
      </c>
      <c r="O486">
        <f>(I486*21)/100</f>
      </c>
      <c t="s">
        <v>27</v>
      </c>
    </row>
    <row r="487" spans="1:5" ht="12.75">
      <c r="A487" s="37" t="s">
        <v>55</v>
      </c>
      <c r="E487" s="38" t="s">
        <v>58</v>
      </c>
    </row>
    <row r="488" spans="1:5" ht="12.75">
      <c r="A488" s="39" t="s">
        <v>57</v>
      </c>
      <c r="E488" s="40" t="s">
        <v>58</v>
      </c>
    </row>
    <row r="489" spans="1:5" ht="12.75">
      <c r="A489" t="s">
        <v>59</v>
      </c>
      <c r="E489" s="38" t="s">
        <v>58</v>
      </c>
    </row>
    <row r="490" spans="1:16" ht="38.25">
      <c r="A490" s="26" t="s">
        <v>50</v>
      </c>
      <c s="31" t="s">
        <v>2498</v>
      </c>
      <c s="31" t="s">
        <v>4559</v>
      </c>
      <c s="26" t="s">
        <v>52</v>
      </c>
      <c s="32" t="s">
        <v>4557</v>
      </c>
      <c s="33" t="s">
        <v>82</v>
      </c>
      <c s="34">
        <v>1</v>
      </c>
      <c s="35">
        <v>0</v>
      </c>
      <c s="36">
        <f>ROUND(ROUND(H490,2)*ROUND(G490,5),2)</f>
      </c>
      <c r="O490">
        <f>(I490*21)/100</f>
      </c>
      <c t="s">
        <v>27</v>
      </c>
    </row>
    <row r="491" spans="1:5" ht="12.75">
      <c r="A491" s="37" t="s">
        <v>55</v>
      </c>
      <c r="E491" s="38" t="s">
        <v>58</v>
      </c>
    </row>
    <row r="492" spans="1:5" ht="12.75">
      <c r="A492" s="39" t="s">
        <v>57</v>
      </c>
      <c r="E492" s="40" t="s">
        <v>58</v>
      </c>
    </row>
    <row r="493" spans="1:5" ht="12.75">
      <c r="A493" t="s">
        <v>59</v>
      </c>
      <c r="E493" s="38" t="s">
        <v>58</v>
      </c>
    </row>
    <row r="494" spans="1:16" ht="25.5">
      <c r="A494" s="26" t="s">
        <v>50</v>
      </c>
      <c s="31" t="s">
        <v>2507</v>
      </c>
      <c s="31" t="s">
        <v>4560</v>
      </c>
      <c s="26" t="s">
        <v>52</v>
      </c>
      <c s="32" t="s">
        <v>4561</v>
      </c>
      <c s="33" t="s">
        <v>82</v>
      </c>
      <c s="34">
        <v>1</v>
      </c>
      <c s="35">
        <v>0</v>
      </c>
      <c s="36">
        <f>ROUND(ROUND(H494,2)*ROUND(G494,5),2)</f>
      </c>
      <c r="O494">
        <f>(I494*21)/100</f>
      </c>
      <c t="s">
        <v>27</v>
      </c>
    </row>
    <row r="495" spans="1:5" ht="12.75">
      <c r="A495" s="37" t="s">
        <v>55</v>
      </c>
      <c r="E495" s="38" t="s">
        <v>58</v>
      </c>
    </row>
    <row r="496" spans="1:5" ht="12.75">
      <c r="A496" s="39" t="s">
        <v>57</v>
      </c>
      <c r="E496" s="40" t="s">
        <v>58</v>
      </c>
    </row>
    <row r="497" spans="1:5" ht="12.75">
      <c r="A497" t="s">
        <v>59</v>
      </c>
      <c r="E497" s="38" t="s">
        <v>58</v>
      </c>
    </row>
    <row r="498" spans="1:16" ht="25.5">
      <c r="A498" s="26" t="s">
        <v>50</v>
      </c>
      <c s="31" t="s">
        <v>2471</v>
      </c>
      <c s="31" t="s">
        <v>4562</v>
      </c>
      <c s="26" t="s">
        <v>52</v>
      </c>
      <c s="32" t="s">
        <v>4563</v>
      </c>
      <c s="33" t="s">
        <v>82</v>
      </c>
      <c s="34">
        <v>1</v>
      </c>
      <c s="35">
        <v>0</v>
      </c>
      <c s="36">
        <f>ROUND(ROUND(H498,2)*ROUND(G498,5),2)</f>
      </c>
      <c r="O498">
        <f>(I498*21)/100</f>
      </c>
      <c t="s">
        <v>27</v>
      </c>
    </row>
    <row r="499" spans="1:5" ht="12.75">
      <c r="A499" s="37" t="s">
        <v>55</v>
      </c>
      <c r="E499" s="38" t="s">
        <v>58</v>
      </c>
    </row>
    <row r="500" spans="1:5" ht="12.75">
      <c r="A500" s="39" t="s">
        <v>57</v>
      </c>
      <c r="E500" s="40" t="s">
        <v>58</v>
      </c>
    </row>
    <row r="501" spans="1:5" ht="12.75">
      <c r="A501" t="s">
        <v>59</v>
      </c>
      <c r="E501" s="38" t="s">
        <v>58</v>
      </c>
    </row>
    <row r="502" spans="1:16" ht="38.25">
      <c r="A502" s="26" t="s">
        <v>50</v>
      </c>
      <c s="31" t="s">
        <v>2474</v>
      </c>
      <c s="31" t="s">
        <v>4564</v>
      </c>
      <c s="26" t="s">
        <v>52</v>
      </c>
      <c s="32" t="s">
        <v>4565</v>
      </c>
      <c s="33" t="s">
        <v>82</v>
      </c>
      <c s="34">
        <v>1</v>
      </c>
      <c s="35">
        <v>0</v>
      </c>
      <c s="36">
        <f>ROUND(ROUND(H502,2)*ROUND(G502,5),2)</f>
      </c>
      <c r="O502">
        <f>(I502*21)/100</f>
      </c>
      <c t="s">
        <v>27</v>
      </c>
    </row>
    <row r="503" spans="1:5" ht="12.75">
      <c r="A503" s="37" t="s">
        <v>55</v>
      </c>
      <c r="E503" s="38" t="s">
        <v>58</v>
      </c>
    </row>
    <row r="504" spans="1:5" ht="12.75">
      <c r="A504" s="39" t="s">
        <v>57</v>
      </c>
      <c r="E504" s="40" t="s">
        <v>58</v>
      </c>
    </row>
    <row r="505" spans="1:5" ht="12.75">
      <c r="A505" t="s">
        <v>59</v>
      </c>
      <c r="E505" s="38" t="s">
        <v>58</v>
      </c>
    </row>
    <row r="506" spans="1:16" ht="25.5">
      <c r="A506" s="26" t="s">
        <v>50</v>
      </c>
      <c s="31" t="s">
        <v>2510</v>
      </c>
      <c s="31" t="s">
        <v>4566</v>
      </c>
      <c s="26" t="s">
        <v>52</v>
      </c>
      <c s="32" t="s">
        <v>4567</v>
      </c>
      <c s="33" t="s">
        <v>82</v>
      </c>
      <c s="34">
        <v>1</v>
      </c>
      <c s="35">
        <v>0</v>
      </c>
      <c s="36">
        <f>ROUND(ROUND(H506,2)*ROUND(G506,5),2)</f>
      </c>
      <c r="O506">
        <f>(I506*21)/100</f>
      </c>
      <c t="s">
        <v>27</v>
      </c>
    </row>
    <row r="507" spans="1:5" ht="12.75">
      <c r="A507" s="37" t="s">
        <v>55</v>
      </c>
      <c r="E507" s="38" t="s">
        <v>58</v>
      </c>
    </row>
    <row r="508" spans="1:5" ht="12.75">
      <c r="A508" s="39" t="s">
        <v>57</v>
      </c>
      <c r="E508" s="40" t="s">
        <v>58</v>
      </c>
    </row>
    <row r="509" spans="1:5" ht="12.75">
      <c r="A509" t="s">
        <v>59</v>
      </c>
      <c r="E509" s="38" t="s">
        <v>58</v>
      </c>
    </row>
    <row r="510" spans="1:16" ht="25.5">
      <c r="A510" s="26" t="s">
        <v>50</v>
      </c>
      <c s="31" t="s">
        <v>2513</v>
      </c>
      <c s="31" t="s">
        <v>4568</v>
      </c>
      <c s="26" t="s">
        <v>52</v>
      </c>
      <c s="32" t="s">
        <v>4569</v>
      </c>
      <c s="33" t="s">
        <v>82</v>
      </c>
      <c s="34">
        <v>1</v>
      </c>
      <c s="35">
        <v>0</v>
      </c>
      <c s="36">
        <f>ROUND(ROUND(H510,2)*ROUND(G510,5),2)</f>
      </c>
      <c r="O510">
        <f>(I510*21)/100</f>
      </c>
      <c t="s">
        <v>27</v>
      </c>
    </row>
    <row r="511" spans="1:5" ht="12.75">
      <c r="A511" s="37" t="s">
        <v>55</v>
      </c>
      <c r="E511" s="38" t="s">
        <v>58</v>
      </c>
    </row>
    <row r="512" spans="1:5" ht="12.75">
      <c r="A512" s="39" t="s">
        <v>57</v>
      </c>
      <c r="E512" s="40" t="s">
        <v>58</v>
      </c>
    </row>
    <row r="513" spans="1:5" ht="12.75">
      <c r="A513" t="s">
        <v>59</v>
      </c>
      <c r="E513" s="38" t="s">
        <v>58</v>
      </c>
    </row>
    <row r="514" spans="1:16" ht="25.5">
      <c r="A514" s="26" t="s">
        <v>50</v>
      </c>
      <c s="31" t="s">
        <v>2516</v>
      </c>
      <c s="31" t="s">
        <v>4570</v>
      </c>
      <c s="26" t="s">
        <v>52</v>
      </c>
      <c s="32" t="s">
        <v>4571</v>
      </c>
      <c s="33" t="s">
        <v>82</v>
      </c>
      <c s="34">
        <v>1</v>
      </c>
      <c s="35">
        <v>0</v>
      </c>
      <c s="36">
        <f>ROUND(ROUND(H514,2)*ROUND(G514,5),2)</f>
      </c>
      <c r="O514">
        <f>(I514*21)/100</f>
      </c>
      <c t="s">
        <v>27</v>
      </c>
    </row>
    <row r="515" spans="1:5" ht="12.75">
      <c r="A515" s="37" t="s">
        <v>55</v>
      </c>
      <c r="E515" s="38" t="s">
        <v>58</v>
      </c>
    </row>
    <row r="516" spans="1:5" ht="12.75">
      <c r="A516" s="39" t="s">
        <v>57</v>
      </c>
      <c r="E516" s="40" t="s">
        <v>58</v>
      </c>
    </row>
    <row r="517" spans="1:5" ht="12.75">
      <c r="A517" t="s">
        <v>59</v>
      </c>
      <c r="E517" s="38" t="s">
        <v>58</v>
      </c>
    </row>
    <row r="518" spans="1:16" ht="25.5">
      <c r="A518" s="26" t="s">
        <v>50</v>
      </c>
      <c s="31" t="s">
        <v>2519</v>
      </c>
      <c s="31" t="s">
        <v>4572</v>
      </c>
      <c s="26" t="s">
        <v>52</v>
      </c>
      <c s="32" t="s">
        <v>4571</v>
      </c>
      <c s="33" t="s">
        <v>82</v>
      </c>
      <c s="34">
        <v>1</v>
      </c>
      <c s="35">
        <v>0</v>
      </c>
      <c s="36">
        <f>ROUND(ROUND(H518,2)*ROUND(G518,5),2)</f>
      </c>
      <c r="O518">
        <f>(I518*21)/100</f>
      </c>
      <c t="s">
        <v>27</v>
      </c>
    </row>
    <row r="519" spans="1:5" ht="12.75">
      <c r="A519" s="37" t="s">
        <v>55</v>
      </c>
      <c r="E519" s="38" t="s">
        <v>58</v>
      </c>
    </row>
    <row r="520" spans="1:5" ht="12.75">
      <c r="A520" s="39" t="s">
        <v>57</v>
      </c>
      <c r="E520" s="40" t="s">
        <v>58</v>
      </c>
    </row>
    <row r="521" spans="1:5" ht="12.75">
      <c r="A521" t="s">
        <v>59</v>
      </c>
      <c r="E521" s="38" t="s">
        <v>58</v>
      </c>
    </row>
    <row r="522" spans="1:16" ht="25.5">
      <c r="A522" s="26" t="s">
        <v>50</v>
      </c>
      <c s="31" t="s">
        <v>2522</v>
      </c>
      <c s="31" t="s">
        <v>4573</v>
      </c>
      <c s="26" t="s">
        <v>52</v>
      </c>
      <c s="32" t="s">
        <v>4567</v>
      </c>
      <c s="33" t="s">
        <v>82</v>
      </c>
      <c s="34">
        <v>1</v>
      </c>
      <c s="35">
        <v>0</v>
      </c>
      <c s="36">
        <f>ROUND(ROUND(H522,2)*ROUND(G522,5),2)</f>
      </c>
      <c r="O522">
        <f>(I522*21)/100</f>
      </c>
      <c t="s">
        <v>27</v>
      </c>
    </row>
    <row r="523" spans="1:5" ht="12.75">
      <c r="A523" s="37" t="s">
        <v>55</v>
      </c>
      <c r="E523" s="38" t="s">
        <v>58</v>
      </c>
    </row>
    <row r="524" spans="1:5" ht="12.75">
      <c r="A524" s="39" t="s">
        <v>57</v>
      </c>
      <c r="E524" s="40" t="s">
        <v>58</v>
      </c>
    </row>
    <row r="525" spans="1:5" ht="12.75">
      <c r="A525" t="s">
        <v>59</v>
      </c>
      <c r="E525" s="38" t="s">
        <v>58</v>
      </c>
    </row>
    <row r="526" spans="1:16" ht="25.5">
      <c r="A526" s="26" t="s">
        <v>50</v>
      </c>
      <c s="31" t="s">
        <v>2525</v>
      </c>
      <c s="31" t="s">
        <v>4574</v>
      </c>
      <c s="26" t="s">
        <v>52</v>
      </c>
      <c s="32" t="s">
        <v>4575</v>
      </c>
      <c s="33" t="s">
        <v>82</v>
      </c>
      <c s="34">
        <v>1</v>
      </c>
      <c s="35">
        <v>0</v>
      </c>
      <c s="36">
        <f>ROUND(ROUND(H526,2)*ROUND(G526,5),2)</f>
      </c>
      <c r="O526">
        <f>(I526*21)/100</f>
      </c>
      <c t="s">
        <v>27</v>
      </c>
    </row>
    <row r="527" spans="1:5" ht="12.75">
      <c r="A527" s="37" t="s">
        <v>55</v>
      </c>
      <c r="E527" s="38" t="s">
        <v>58</v>
      </c>
    </row>
    <row r="528" spans="1:5" ht="12.75">
      <c r="A528" s="39" t="s">
        <v>57</v>
      </c>
      <c r="E528" s="40" t="s">
        <v>58</v>
      </c>
    </row>
    <row r="529" spans="1:5" ht="12.75">
      <c r="A529" t="s">
        <v>59</v>
      </c>
      <c r="E529" s="38" t="s">
        <v>58</v>
      </c>
    </row>
    <row r="530" spans="1:16" ht="38.25">
      <c r="A530" s="26" t="s">
        <v>50</v>
      </c>
      <c s="31" t="s">
        <v>2528</v>
      </c>
      <c s="31" t="s">
        <v>4576</v>
      </c>
      <c s="26" t="s">
        <v>52</v>
      </c>
      <c s="32" t="s">
        <v>4577</v>
      </c>
      <c s="33" t="s">
        <v>82</v>
      </c>
      <c s="34">
        <v>1</v>
      </c>
      <c s="35">
        <v>0</v>
      </c>
      <c s="36">
        <f>ROUND(ROUND(H530,2)*ROUND(G530,5),2)</f>
      </c>
      <c r="O530">
        <f>(I530*21)/100</f>
      </c>
      <c t="s">
        <v>27</v>
      </c>
    </row>
    <row r="531" spans="1:5" ht="12.75">
      <c r="A531" s="37" t="s">
        <v>55</v>
      </c>
      <c r="E531" s="38" t="s">
        <v>58</v>
      </c>
    </row>
    <row r="532" spans="1:5" ht="12.75">
      <c r="A532" s="39" t="s">
        <v>57</v>
      </c>
      <c r="E532" s="40" t="s">
        <v>58</v>
      </c>
    </row>
    <row r="533" spans="1:5" ht="12.75">
      <c r="A533" t="s">
        <v>59</v>
      </c>
      <c r="E533" s="38" t="s">
        <v>58</v>
      </c>
    </row>
    <row r="534" spans="1:16" ht="25.5">
      <c r="A534" s="26" t="s">
        <v>50</v>
      </c>
      <c s="31" t="s">
        <v>2531</v>
      </c>
      <c s="31" t="s">
        <v>4578</v>
      </c>
      <c s="26" t="s">
        <v>52</v>
      </c>
      <c s="32" t="s">
        <v>4579</v>
      </c>
      <c s="33" t="s">
        <v>82</v>
      </c>
      <c s="34">
        <v>1</v>
      </c>
      <c s="35">
        <v>0</v>
      </c>
      <c s="36">
        <f>ROUND(ROUND(H534,2)*ROUND(G534,5),2)</f>
      </c>
      <c r="O534">
        <f>(I534*21)/100</f>
      </c>
      <c t="s">
        <v>27</v>
      </c>
    </row>
    <row r="535" spans="1:5" ht="12.75">
      <c r="A535" s="37" t="s">
        <v>55</v>
      </c>
      <c r="E535" s="38" t="s">
        <v>58</v>
      </c>
    </row>
    <row r="536" spans="1:5" ht="12.75">
      <c r="A536" s="39" t="s">
        <v>57</v>
      </c>
      <c r="E536" s="40" t="s">
        <v>58</v>
      </c>
    </row>
    <row r="537" spans="1:5" ht="12.75">
      <c r="A537" t="s">
        <v>59</v>
      </c>
      <c r="E537" s="38" t="s">
        <v>58</v>
      </c>
    </row>
    <row r="538" spans="1:16" ht="25.5">
      <c r="A538" s="26" t="s">
        <v>50</v>
      </c>
      <c s="31" t="s">
        <v>2534</v>
      </c>
      <c s="31" t="s">
        <v>4580</v>
      </c>
      <c s="26" t="s">
        <v>52</v>
      </c>
      <c s="32" t="s">
        <v>4581</v>
      </c>
      <c s="33" t="s">
        <v>82</v>
      </c>
      <c s="34">
        <v>1</v>
      </c>
      <c s="35">
        <v>0</v>
      </c>
      <c s="36">
        <f>ROUND(ROUND(H538,2)*ROUND(G538,5),2)</f>
      </c>
      <c r="O538">
        <f>(I538*21)/100</f>
      </c>
      <c t="s">
        <v>27</v>
      </c>
    </row>
    <row r="539" spans="1:5" ht="12.75">
      <c r="A539" s="37" t="s">
        <v>55</v>
      </c>
      <c r="E539" s="38" t="s">
        <v>58</v>
      </c>
    </row>
    <row r="540" spans="1:5" ht="12.75">
      <c r="A540" s="39" t="s">
        <v>57</v>
      </c>
      <c r="E540" s="40" t="s">
        <v>58</v>
      </c>
    </row>
    <row r="541" spans="1:5" ht="12.75">
      <c r="A541" t="s">
        <v>59</v>
      </c>
      <c r="E541" s="38" t="s">
        <v>58</v>
      </c>
    </row>
    <row r="542" spans="1:16" ht="25.5">
      <c r="A542" s="26" t="s">
        <v>50</v>
      </c>
      <c s="31" t="s">
        <v>2537</v>
      </c>
      <c s="31" t="s">
        <v>4582</v>
      </c>
      <c s="26" t="s">
        <v>52</v>
      </c>
      <c s="32" t="s">
        <v>4583</v>
      </c>
      <c s="33" t="s">
        <v>82</v>
      </c>
      <c s="34">
        <v>1</v>
      </c>
      <c s="35">
        <v>0</v>
      </c>
      <c s="36">
        <f>ROUND(ROUND(H542,2)*ROUND(G542,5),2)</f>
      </c>
      <c r="O542">
        <f>(I542*21)/100</f>
      </c>
      <c t="s">
        <v>27</v>
      </c>
    </row>
    <row r="543" spans="1:5" ht="12.75">
      <c r="A543" s="37" t="s">
        <v>55</v>
      </c>
      <c r="E543" s="38" t="s">
        <v>58</v>
      </c>
    </row>
    <row r="544" spans="1:5" ht="12.75">
      <c r="A544" s="39" t="s">
        <v>57</v>
      </c>
      <c r="E544" s="40" t="s">
        <v>58</v>
      </c>
    </row>
    <row r="545" spans="1:5" ht="12.75">
      <c r="A545" t="s">
        <v>59</v>
      </c>
      <c r="E545" s="38" t="s">
        <v>58</v>
      </c>
    </row>
    <row r="546" spans="1:16" ht="38.25">
      <c r="A546" s="26" t="s">
        <v>50</v>
      </c>
      <c s="31" t="s">
        <v>2540</v>
      </c>
      <c s="31" t="s">
        <v>4584</v>
      </c>
      <c s="26" t="s">
        <v>52</v>
      </c>
      <c s="32" t="s">
        <v>4585</v>
      </c>
      <c s="33" t="s">
        <v>82</v>
      </c>
      <c s="34">
        <v>1</v>
      </c>
      <c s="35">
        <v>0</v>
      </c>
      <c s="36">
        <f>ROUND(ROUND(H546,2)*ROUND(G546,5),2)</f>
      </c>
      <c r="O546">
        <f>(I546*21)/100</f>
      </c>
      <c t="s">
        <v>27</v>
      </c>
    </row>
    <row r="547" spans="1:5" ht="12.75">
      <c r="A547" s="37" t="s">
        <v>55</v>
      </c>
      <c r="E547" s="38" t="s">
        <v>58</v>
      </c>
    </row>
    <row r="548" spans="1:5" ht="12.75">
      <c r="A548" s="39" t="s">
        <v>57</v>
      </c>
      <c r="E548" s="40" t="s">
        <v>58</v>
      </c>
    </row>
    <row r="549" spans="1:5" ht="12.75">
      <c r="A549" t="s">
        <v>59</v>
      </c>
      <c r="E549" s="38" t="s">
        <v>58</v>
      </c>
    </row>
    <row r="550" spans="1:16" ht="38.25">
      <c r="A550" s="26" t="s">
        <v>50</v>
      </c>
      <c s="31" t="s">
        <v>2543</v>
      </c>
      <c s="31" t="s">
        <v>4586</v>
      </c>
      <c s="26" t="s">
        <v>52</v>
      </c>
      <c s="32" t="s">
        <v>4587</v>
      </c>
      <c s="33" t="s">
        <v>82</v>
      </c>
      <c s="34">
        <v>1</v>
      </c>
      <c s="35">
        <v>0</v>
      </c>
      <c s="36">
        <f>ROUND(ROUND(H550,2)*ROUND(G550,5),2)</f>
      </c>
      <c r="O550">
        <f>(I550*21)/100</f>
      </c>
      <c t="s">
        <v>27</v>
      </c>
    </row>
    <row r="551" spans="1:5" ht="12.75">
      <c r="A551" s="37" t="s">
        <v>55</v>
      </c>
      <c r="E551" s="38" t="s">
        <v>58</v>
      </c>
    </row>
    <row r="552" spans="1:5" ht="12.75">
      <c r="A552" s="39" t="s">
        <v>57</v>
      </c>
      <c r="E552" s="40" t="s">
        <v>58</v>
      </c>
    </row>
    <row r="553" spans="1:5" ht="12.75">
      <c r="A553" t="s">
        <v>59</v>
      </c>
      <c r="E553" s="38" t="s">
        <v>58</v>
      </c>
    </row>
    <row r="554" spans="1:16" ht="25.5">
      <c r="A554" s="26" t="s">
        <v>50</v>
      </c>
      <c s="31" t="s">
        <v>2546</v>
      </c>
      <c s="31" t="s">
        <v>4588</v>
      </c>
      <c s="26" t="s">
        <v>52</v>
      </c>
      <c s="32" t="s">
        <v>4589</v>
      </c>
      <c s="33" t="s">
        <v>82</v>
      </c>
      <c s="34">
        <v>1</v>
      </c>
      <c s="35">
        <v>0</v>
      </c>
      <c s="36">
        <f>ROUND(ROUND(H554,2)*ROUND(G554,5),2)</f>
      </c>
      <c r="O554">
        <f>(I554*21)/100</f>
      </c>
      <c t="s">
        <v>27</v>
      </c>
    </row>
    <row r="555" spans="1:5" ht="12.75">
      <c r="A555" s="37" t="s">
        <v>55</v>
      </c>
      <c r="E555" s="38" t="s">
        <v>58</v>
      </c>
    </row>
    <row r="556" spans="1:5" ht="12.75">
      <c r="A556" s="39" t="s">
        <v>57</v>
      </c>
      <c r="E556" s="40" t="s">
        <v>58</v>
      </c>
    </row>
    <row r="557" spans="1:5" ht="12.75">
      <c r="A557" t="s">
        <v>59</v>
      </c>
      <c r="E557" s="38" t="s">
        <v>58</v>
      </c>
    </row>
    <row r="558" spans="1:16" ht="38.25">
      <c r="A558" s="26" t="s">
        <v>50</v>
      </c>
      <c s="31" t="s">
        <v>2549</v>
      </c>
      <c s="31" t="s">
        <v>4590</v>
      </c>
      <c s="26" t="s">
        <v>52</v>
      </c>
      <c s="32" t="s">
        <v>4591</v>
      </c>
      <c s="33" t="s">
        <v>82</v>
      </c>
      <c s="34">
        <v>1</v>
      </c>
      <c s="35">
        <v>0</v>
      </c>
      <c s="36">
        <f>ROUND(ROUND(H558,2)*ROUND(G558,5),2)</f>
      </c>
      <c r="O558">
        <f>(I558*21)/100</f>
      </c>
      <c t="s">
        <v>27</v>
      </c>
    </row>
    <row r="559" spans="1:5" ht="12.75">
      <c r="A559" s="37" t="s">
        <v>55</v>
      </c>
      <c r="E559" s="38" t="s">
        <v>58</v>
      </c>
    </row>
    <row r="560" spans="1:5" ht="12.75">
      <c r="A560" s="39" t="s">
        <v>57</v>
      </c>
      <c r="E560" s="40" t="s">
        <v>58</v>
      </c>
    </row>
    <row r="561" spans="1:5" ht="12.75">
      <c r="A561" t="s">
        <v>59</v>
      </c>
      <c r="E561" s="38" t="s">
        <v>58</v>
      </c>
    </row>
    <row r="562" spans="1:16" ht="38.25">
      <c r="A562" s="26" t="s">
        <v>50</v>
      </c>
      <c s="31" t="s">
        <v>2552</v>
      </c>
      <c s="31" t="s">
        <v>4592</v>
      </c>
      <c s="26" t="s">
        <v>52</v>
      </c>
      <c s="32" t="s">
        <v>4591</v>
      </c>
      <c s="33" t="s">
        <v>82</v>
      </c>
      <c s="34">
        <v>1</v>
      </c>
      <c s="35">
        <v>0</v>
      </c>
      <c s="36">
        <f>ROUND(ROUND(H562,2)*ROUND(G562,5),2)</f>
      </c>
      <c r="O562">
        <f>(I562*21)/100</f>
      </c>
      <c t="s">
        <v>27</v>
      </c>
    </row>
    <row r="563" spans="1:5" ht="12.75">
      <c r="A563" s="37" t="s">
        <v>55</v>
      </c>
      <c r="E563" s="38" t="s">
        <v>58</v>
      </c>
    </row>
    <row r="564" spans="1:5" ht="12.75">
      <c r="A564" s="39" t="s">
        <v>57</v>
      </c>
      <c r="E564" s="40" t="s">
        <v>58</v>
      </c>
    </row>
    <row r="565" spans="1:5" ht="12.75">
      <c r="A565" t="s">
        <v>59</v>
      </c>
      <c r="E565" s="38" t="s">
        <v>58</v>
      </c>
    </row>
    <row r="566" spans="1:16" ht="25.5">
      <c r="A566" s="26" t="s">
        <v>50</v>
      </c>
      <c s="31" t="s">
        <v>2554</v>
      </c>
      <c s="31" t="s">
        <v>4593</v>
      </c>
      <c s="26" t="s">
        <v>52</v>
      </c>
      <c s="32" t="s">
        <v>4594</v>
      </c>
      <c s="33" t="s">
        <v>82</v>
      </c>
      <c s="34">
        <v>1</v>
      </c>
      <c s="35">
        <v>0</v>
      </c>
      <c s="36">
        <f>ROUND(ROUND(H566,2)*ROUND(G566,5),2)</f>
      </c>
      <c r="O566">
        <f>(I566*21)/100</f>
      </c>
      <c t="s">
        <v>27</v>
      </c>
    </row>
    <row r="567" spans="1:5" ht="12.75">
      <c r="A567" s="37" t="s">
        <v>55</v>
      </c>
      <c r="E567" s="38" t="s">
        <v>58</v>
      </c>
    </row>
    <row r="568" spans="1:5" ht="12.75">
      <c r="A568" s="39" t="s">
        <v>57</v>
      </c>
      <c r="E568" s="40" t="s">
        <v>58</v>
      </c>
    </row>
    <row r="569" spans="1:5" ht="12.75">
      <c r="A569" t="s">
        <v>59</v>
      </c>
      <c r="E569" s="38" t="s">
        <v>58</v>
      </c>
    </row>
    <row r="570" spans="1:16" ht="25.5">
      <c r="A570" s="26" t="s">
        <v>50</v>
      </c>
      <c s="31" t="s">
        <v>2560</v>
      </c>
      <c s="31" t="s">
        <v>4595</v>
      </c>
      <c s="26" t="s">
        <v>52</v>
      </c>
      <c s="32" t="s">
        <v>4596</v>
      </c>
      <c s="33" t="s">
        <v>82</v>
      </c>
      <c s="34">
        <v>1</v>
      </c>
      <c s="35">
        <v>0</v>
      </c>
      <c s="36">
        <f>ROUND(ROUND(H570,2)*ROUND(G570,5),2)</f>
      </c>
      <c r="O570">
        <f>(I570*21)/100</f>
      </c>
      <c t="s">
        <v>27</v>
      </c>
    </row>
    <row r="571" spans="1:5" ht="12.75">
      <c r="A571" s="37" t="s">
        <v>55</v>
      </c>
      <c r="E571" s="38" t="s">
        <v>58</v>
      </c>
    </row>
    <row r="572" spans="1:5" ht="12.75">
      <c r="A572" s="39" t="s">
        <v>57</v>
      </c>
      <c r="E572" s="40" t="s">
        <v>58</v>
      </c>
    </row>
    <row r="573" spans="1:5" ht="12.75">
      <c r="A573" t="s">
        <v>59</v>
      </c>
      <c r="E573" s="38" t="s">
        <v>58</v>
      </c>
    </row>
    <row r="574" spans="1:16" ht="25.5">
      <c r="A574" s="26" t="s">
        <v>50</v>
      </c>
      <c s="31" t="s">
        <v>2563</v>
      </c>
      <c s="31" t="s">
        <v>4597</v>
      </c>
      <c s="26" t="s">
        <v>52</v>
      </c>
      <c s="32" t="s">
        <v>4598</v>
      </c>
      <c s="33" t="s">
        <v>82</v>
      </c>
      <c s="34">
        <v>1</v>
      </c>
      <c s="35">
        <v>0</v>
      </c>
      <c s="36">
        <f>ROUND(ROUND(H574,2)*ROUND(G574,5),2)</f>
      </c>
      <c r="O574">
        <f>(I574*21)/100</f>
      </c>
      <c t="s">
        <v>27</v>
      </c>
    </row>
    <row r="575" spans="1:5" ht="12.75">
      <c r="A575" s="37" t="s">
        <v>55</v>
      </c>
      <c r="E575" s="38" t="s">
        <v>58</v>
      </c>
    </row>
    <row r="576" spans="1:5" ht="12.75">
      <c r="A576" s="39" t="s">
        <v>57</v>
      </c>
      <c r="E576" s="40" t="s">
        <v>58</v>
      </c>
    </row>
    <row r="577" spans="1:5" ht="12.75">
      <c r="A577" t="s">
        <v>59</v>
      </c>
      <c r="E577" s="38" t="s">
        <v>58</v>
      </c>
    </row>
    <row r="578" spans="1:16" ht="25.5">
      <c r="A578" s="26" t="s">
        <v>50</v>
      </c>
      <c s="31" t="s">
        <v>2569</v>
      </c>
      <c s="31" t="s">
        <v>4599</v>
      </c>
      <c s="26" t="s">
        <v>52</v>
      </c>
      <c s="32" t="s">
        <v>4600</v>
      </c>
      <c s="33" t="s">
        <v>82</v>
      </c>
      <c s="34">
        <v>1</v>
      </c>
      <c s="35">
        <v>0</v>
      </c>
      <c s="36">
        <f>ROUND(ROUND(H578,2)*ROUND(G578,5),2)</f>
      </c>
      <c r="O578">
        <f>(I578*21)/100</f>
      </c>
      <c t="s">
        <v>27</v>
      </c>
    </row>
    <row r="579" spans="1:5" ht="12.75">
      <c r="A579" s="37" t="s">
        <v>55</v>
      </c>
      <c r="E579" s="38" t="s">
        <v>58</v>
      </c>
    </row>
    <row r="580" spans="1:5" ht="12.75">
      <c r="A580" s="39" t="s">
        <v>57</v>
      </c>
      <c r="E580" s="40" t="s">
        <v>58</v>
      </c>
    </row>
    <row r="581" spans="1:5" ht="12.75">
      <c r="A581" t="s">
        <v>59</v>
      </c>
      <c r="E581" s="38" t="s">
        <v>58</v>
      </c>
    </row>
    <row r="582" spans="1:16" ht="25.5">
      <c r="A582" s="26" t="s">
        <v>50</v>
      </c>
      <c s="31" t="s">
        <v>2557</v>
      </c>
      <c s="31" t="s">
        <v>4601</v>
      </c>
      <c s="26" t="s">
        <v>52</v>
      </c>
      <c s="32" t="s">
        <v>4602</v>
      </c>
      <c s="33" t="s">
        <v>82</v>
      </c>
      <c s="34">
        <v>1</v>
      </c>
      <c s="35">
        <v>0</v>
      </c>
      <c s="36">
        <f>ROUND(ROUND(H582,2)*ROUND(G582,5),2)</f>
      </c>
      <c r="O582">
        <f>(I582*21)/100</f>
      </c>
      <c t="s">
        <v>27</v>
      </c>
    </row>
    <row r="583" spans="1:5" ht="12.75">
      <c r="A583" s="37" t="s">
        <v>55</v>
      </c>
      <c r="E583" s="38" t="s">
        <v>58</v>
      </c>
    </row>
    <row r="584" spans="1:5" ht="12.75">
      <c r="A584" s="39" t="s">
        <v>57</v>
      </c>
      <c r="E584" s="40" t="s">
        <v>58</v>
      </c>
    </row>
    <row r="585" spans="1:5" ht="12.75">
      <c r="A585" t="s">
        <v>59</v>
      </c>
      <c r="E585" s="38" t="s">
        <v>58</v>
      </c>
    </row>
    <row r="586" spans="1:16" ht="38.25">
      <c r="A586" s="26" t="s">
        <v>50</v>
      </c>
      <c s="31" t="s">
        <v>2477</v>
      </c>
      <c s="31" t="s">
        <v>4603</v>
      </c>
      <c s="26" t="s">
        <v>52</v>
      </c>
      <c s="32" t="s">
        <v>4604</v>
      </c>
      <c s="33" t="s">
        <v>82</v>
      </c>
      <c s="34">
        <v>1</v>
      </c>
      <c s="35">
        <v>0</v>
      </c>
      <c s="36">
        <f>ROUND(ROUND(H586,2)*ROUND(G586,5),2)</f>
      </c>
      <c r="O586">
        <f>(I586*21)/100</f>
      </c>
      <c t="s">
        <v>27</v>
      </c>
    </row>
    <row r="587" spans="1:5" ht="12.75">
      <c r="A587" s="37" t="s">
        <v>55</v>
      </c>
      <c r="E587" s="38" t="s">
        <v>58</v>
      </c>
    </row>
    <row r="588" spans="1:5" ht="12.75">
      <c r="A588" s="39" t="s">
        <v>57</v>
      </c>
      <c r="E588" s="40" t="s">
        <v>58</v>
      </c>
    </row>
    <row r="589" spans="1:5" ht="12.75">
      <c r="A589" t="s">
        <v>59</v>
      </c>
      <c r="E589" s="38" t="s">
        <v>58</v>
      </c>
    </row>
    <row r="590" spans="1:16" ht="25.5">
      <c r="A590" s="26" t="s">
        <v>50</v>
      </c>
      <c s="31" t="s">
        <v>2504</v>
      </c>
      <c s="31" t="s">
        <v>4605</v>
      </c>
      <c s="26" t="s">
        <v>52</v>
      </c>
      <c s="32" t="s">
        <v>4606</v>
      </c>
      <c s="33" t="s">
        <v>82</v>
      </c>
      <c s="34">
        <v>1</v>
      </c>
      <c s="35">
        <v>0</v>
      </c>
      <c s="36">
        <f>ROUND(ROUND(H590,2)*ROUND(G590,5),2)</f>
      </c>
      <c r="O590">
        <f>(I590*21)/100</f>
      </c>
      <c t="s">
        <v>27</v>
      </c>
    </row>
    <row r="591" spans="1:5" ht="12.75">
      <c r="A591" s="37" t="s">
        <v>55</v>
      </c>
      <c r="E591" s="38" t="s">
        <v>58</v>
      </c>
    </row>
    <row r="592" spans="1:5" ht="12.75">
      <c r="A592" s="39" t="s">
        <v>57</v>
      </c>
      <c r="E592" s="40" t="s">
        <v>58</v>
      </c>
    </row>
    <row r="593" spans="1:5" ht="12.75">
      <c r="A593" t="s">
        <v>59</v>
      </c>
      <c r="E593" s="38" t="s">
        <v>58</v>
      </c>
    </row>
    <row r="594" spans="1:16" ht="25.5">
      <c r="A594" s="26" t="s">
        <v>50</v>
      </c>
      <c s="31" t="s">
        <v>2480</v>
      </c>
      <c s="31" t="s">
        <v>4607</v>
      </c>
      <c s="26" t="s">
        <v>52</v>
      </c>
      <c s="32" t="s">
        <v>4608</v>
      </c>
      <c s="33" t="s">
        <v>82</v>
      </c>
      <c s="34">
        <v>1</v>
      </c>
      <c s="35">
        <v>0</v>
      </c>
      <c s="36">
        <f>ROUND(ROUND(H594,2)*ROUND(G594,5),2)</f>
      </c>
      <c r="O594">
        <f>(I594*21)/100</f>
      </c>
      <c t="s">
        <v>27</v>
      </c>
    </row>
    <row r="595" spans="1:5" ht="12.75">
      <c r="A595" s="37" t="s">
        <v>55</v>
      </c>
      <c r="E595" s="38" t="s">
        <v>58</v>
      </c>
    </row>
    <row r="596" spans="1:5" ht="12.75">
      <c r="A596" s="39" t="s">
        <v>57</v>
      </c>
      <c r="E596" s="40" t="s">
        <v>58</v>
      </c>
    </row>
    <row r="597" spans="1:5" ht="12.75">
      <c r="A597" t="s">
        <v>59</v>
      </c>
      <c r="E597" s="38" t="s">
        <v>58</v>
      </c>
    </row>
    <row r="598" spans="1:16" ht="25.5">
      <c r="A598" s="26" t="s">
        <v>50</v>
      </c>
      <c s="31" t="s">
        <v>2501</v>
      </c>
      <c s="31" t="s">
        <v>4609</v>
      </c>
      <c s="26" t="s">
        <v>52</v>
      </c>
      <c s="32" t="s">
        <v>4610</v>
      </c>
      <c s="33" t="s">
        <v>82</v>
      </c>
      <c s="34">
        <v>1</v>
      </c>
      <c s="35">
        <v>0</v>
      </c>
      <c s="36">
        <f>ROUND(ROUND(H598,2)*ROUND(G598,5),2)</f>
      </c>
      <c r="O598">
        <f>(I598*21)/100</f>
      </c>
      <c t="s">
        <v>27</v>
      </c>
    </row>
    <row r="599" spans="1:5" ht="12.75">
      <c r="A599" s="37" t="s">
        <v>55</v>
      </c>
      <c r="E599" s="38" t="s">
        <v>58</v>
      </c>
    </row>
    <row r="600" spans="1:5" ht="12.75">
      <c r="A600" s="39" t="s">
        <v>57</v>
      </c>
      <c r="E600" s="40" t="s">
        <v>58</v>
      </c>
    </row>
    <row r="601" spans="1:5" ht="12.75">
      <c r="A601" t="s">
        <v>59</v>
      </c>
      <c r="E601" s="38" t="s">
        <v>58</v>
      </c>
    </row>
    <row r="602" spans="1:16" ht="25.5">
      <c r="A602" s="26" t="s">
        <v>50</v>
      </c>
      <c s="31" t="s">
        <v>2483</v>
      </c>
      <c s="31" t="s">
        <v>4611</v>
      </c>
      <c s="26" t="s">
        <v>52</v>
      </c>
      <c s="32" t="s">
        <v>4612</v>
      </c>
      <c s="33" t="s">
        <v>82</v>
      </c>
      <c s="34">
        <v>1</v>
      </c>
      <c s="35">
        <v>0</v>
      </c>
      <c s="36">
        <f>ROUND(ROUND(H602,2)*ROUND(G602,5),2)</f>
      </c>
      <c r="O602">
        <f>(I602*21)/100</f>
      </c>
      <c t="s">
        <v>27</v>
      </c>
    </row>
    <row r="603" spans="1:5" ht="12.75">
      <c r="A603" s="37" t="s">
        <v>55</v>
      </c>
      <c r="E603" s="38" t="s">
        <v>58</v>
      </c>
    </row>
    <row r="604" spans="1:5" ht="12.75">
      <c r="A604" s="39" t="s">
        <v>57</v>
      </c>
      <c r="E604" s="40" t="s">
        <v>58</v>
      </c>
    </row>
    <row r="605" spans="1:5" ht="12.75">
      <c r="A605" t="s">
        <v>59</v>
      </c>
      <c r="E605" s="38" t="s">
        <v>58</v>
      </c>
    </row>
    <row r="606" spans="1:16" ht="25.5">
      <c r="A606" s="26" t="s">
        <v>50</v>
      </c>
      <c s="31" t="s">
        <v>2566</v>
      </c>
      <c s="31" t="s">
        <v>4613</v>
      </c>
      <c s="26" t="s">
        <v>52</v>
      </c>
      <c s="32" t="s">
        <v>4598</v>
      </c>
      <c s="33" t="s">
        <v>82</v>
      </c>
      <c s="34">
        <v>1</v>
      </c>
      <c s="35">
        <v>0</v>
      </c>
      <c s="36">
        <f>ROUND(ROUND(H606,2)*ROUND(G606,5),2)</f>
      </c>
      <c r="O606">
        <f>(I606*21)/100</f>
      </c>
      <c t="s">
        <v>27</v>
      </c>
    </row>
    <row r="607" spans="1:5" ht="12.75">
      <c r="A607" s="37" t="s">
        <v>55</v>
      </c>
      <c r="E607" s="38" t="s">
        <v>58</v>
      </c>
    </row>
    <row r="608" spans="1:5" ht="12.75">
      <c r="A608" s="39" t="s">
        <v>57</v>
      </c>
      <c r="E608" s="40" t="s">
        <v>58</v>
      </c>
    </row>
    <row r="609" spans="1:5" ht="12.75">
      <c r="A609" t="s">
        <v>59</v>
      </c>
      <c r="E609" s="38" t="s">
        <v>58</v>
      </c>
    </row>
    <row r="610" spans="1:16" ht="25.5">
      <c r="A610" s="26" t="s">
        <v>50</v>
      </c>
      <c s="31" t="s">
        <v>2467</v>
      </c>
      <c s="31" t="s">
        <v>4614</v>
      </c>
      <c s="26" t="s">
        <v>52</v>
      </c>
      <c s="32" t="s">
        <v>4596</v>
      </c>
      <c s="33" t="s">
        <v>82</v>
      </c>
      <c s="34">
        <v>1</v>
      </c>
      <c s="35">
        <v>0</v>
      </c>
      <c s="36">
        <f>ROUND(ROUND(H610,2)*ROUND(G610,5),2)</f>
      </c>
      <c r="O610">
        <f>(I610*21)/100</f>
      </c>
      <c t="s">
        <v>27</v>
      </c>
    </row>
    <row r="611" spans="1:5" ht="12.75">
      <c r="A611" s="37" t="s">
        <v>55</v>
      </c>
      <c r="E611" s="38" t="s">
        <v>58</v>
      </c>
    </row>
    <row r="612" spans="1:5" ht="12.75">
      <c r="A612" s="39" t="s">
        <v>57</v>
      </c>
      <c r="E612" s="40" t="s">
        <v>58</v>
      </c>
    </row>
    <row r="613" spans="1:5" ht="12.75">
      <c r="A613" t="s">
        <v>59</v>
      </c>
      <c r="E613" s="38" t="s">
        <v>58</v>
      </c>
    </row>
    <row r="614" spans="1:16" ht="25.5">
      <c r="A614" s="26" t="s">
        <v>50</v>
      </c>
      <c s="31" t="s">
        <v>2572</v>
      </c>
      <c s="31" t="s">
        <v>4615</v>
      </c>
      <c s="26" t="s">
        <v>52</v>
      </c>
      <c s="32" t="s">
        <v>4594</v>
      </c>
      <c s="33" t="s">
        <v>82</v>
      </c>
      <c s="34">
        <v>1</v>
      </c>
      <c s="35">
        <v>0</v>
      </c>
      <c s="36">
        <f>ROUND(ROUND(H614,2)*ROUND(G614,5),2)</f>
      </c>
      <c r="O614">
        <f>(I614*21)/100</f>
      </c>
      <c t="s">
        <v>27</v>
      </c>
    </row>
    <row r="615" spans="1:5" ht="12.75">
      <c r="A615" s="37" t="s">
        <v>55</v>
      </c>
      <c r="E615" s="38" t="s">
        <v>58</v>
      </c>
    </row>
    <row r="616" spans="1:5" ht="12.75">
      <c r="A616" s="39" t="s">
        <v>57</v>
      </c>
      <c r="E616" s="40" t="s">
        <v>58</v>
      </c>
    </row>
    <row r="617" spans="1:5" ht="12.75">
      <c r="A617" t="s">
        <v>59</v>
      </c>
      <c r="E617" s="38" t="s">
        <v>58</v>
      </c>
    </row>
    <row r="618" spans="1:16" ht="25.5">
      <c r="A618" s="26" t="s">
        <v>50</v>
      </c>
      <c s="31" t="s">
        <v>2574</v>
      </c>
      <c s="31" t="s">
        <v>4616</v>
      </c>
      <c s="26" t="s">
        <v>52</v>
      </c>
      <c s="32" t="s">
        <v>4598</v>
      </c>
      <c s="33" t="s">
        <v>82</v>
      </c>
      <c s="34">
        <v>1</v>
      </c>
      <c s="35">
        <v>0</v>
      </c>
      <c s="36">
        <f>ROUND(ROUND(H618,2)*ROUND(G618,5),2)</f>
      </c>
      <c r="O618">
        <f>(I618*21)/100</f>
      </c>
      <c t="s">
        <v>27</v>
      </c>
    </row>
    <row r="619" spans="1:5" ht="12.75">
      <c r="A619" s="37" t="s">
        <v>55</v>
      </c>
      <c r="E619" s="38" t="s">
        <v>58</v>
      </c>
    </row>
    <row r="620" spans="1:5" ht="12.75">
      <c r="A620" s="39" t="s">
        <v>57</v>
      </c>
      <c r="E620" s="40" t="s">
        <v>58</v>
      </c>
    </row>
    <row r="621" spans="1:5" ht="12.75">
      <c r="A621" t="s">
        <v>59</v>
      </c>
      <c r="E621" s="38" t="s">
        <v>58</v>
      </c>
    </row>
    <row r="622" spans="1:16" ht="25.5">
      <c r="A622" s="26" t="s">
        <v>50</v>
      </c>
      <c s="31" t="s">
        <v>2577</v>
      </c>
      <c s="31" t="s">
        <v>4617</v>
      </c>
      <c s="26" t="s">
        <v>52</v>
      </c>
      <c s="32" t="s">
        <v>4618</v>
      </c>
      <c s="33" t="s">
        <v>82</v>
      </c>
      <c s="34">
        <v>1</v>
      </c>
      <c s="35">
        <v>0</v>
      </c>
      <c s="36">
        <f>ROUND(ROUND(H622,2)*ROUND(G622,5),2)</f>
      </c>
      <c r="O622">
        <f>(I622*21)/100</f>
      </c>
      <c t="s">
        <v>27</v>
      </c>
    </row>
    <row r="623" spans="1:5" ht="12.75">
      <c r="A623" s="37" t="s">
        <v>55</v>
      </c>
      <c r="E623" s="38" t="s">
        <v>58</v>
      </c>
    </row>
    <row r="624" spans="1:5" ht="12.75">
      <c r="A624" s="39" t="s">
        <v>57</v>
      </c>
      <c r="E624" s="40" t="s">
        <v>58</v>
      </c>
    </row>
    <row r="625" spans="1:5" ht="12.75">
      <c r="A625" t="s">
        <v>59</v>
      </c>
      <c r="E625" s="38" t="s">
        <v>58</v>
      </c>
    </row>
    <row r="626" spans="1:16" ht="25.5">
      <c r="A626" s="26" t="s">
        <v>50</v>
      </c>
      <c s="31" t="s">
        <v>2580</v>
      </c>
      <c s="31" t="s">
        <v>4619</v>
      </c>
      <c s="26" t="s">
        <v>52</v>
      </c>
      <c s="32" t="s">
        <v>4620</v>
      </c>
      <c s="33" t="s">
        <v>82</v>
      </c>
      <c s="34">
        <v>1</v>
      </c>
      <c s="35">
        <v>0</v>
      </c>
      <c s="36">
        <f>ROUND(ROUND(H626,2)*ROUND(G626,5),2)</f>
      </c>
      <c r="O626">
        <f>(I626*21)/100</f>
      </c>
      <c t="s">
        <v>27</v>
      </c>
    </row>
    <row r="627" spans="1:5" ht="12.75">
      <c r="A627" s="37" t="s">
        <v>55</v>
      </c>
      <c r="E627" s="38" t="s">
        <v>58</v>
      </c>
    </row>
    <row r="628" spans="1:5" ht="12.75">
      <c r="A628" s="39" t="s">
        <v>57</v>
      </c>
      <c r="E628" s="40" t="s">
        <v>58</v>
      </c>
    </row>
    <row r="629" spans="1:5" ht="12.75">
      <c r="A629" t="s">
        <v>59</v>
      </c>
      <c r="E629" s="38" t="s">
        <v>58</v>
      </c>
    </row>
    <row r="630" spans="1:16" ht="38.25">
      <c r="A630" s="26" t="s">
        <v>50</v>
      </c>
      <c s="31" t="s">
        <v>2583</v>
      </c>
      <c s="31" t="s">
        <v>4621</v>
      </c>
      <c s="26" t="s">
        <v>52</v>
      </c>
      <c s="32" t="s">
        <v>4622</v>
      </c>
      <c s="33" t="s">
        <v>82</v>
      </c>
      <c s="34">
        <v>1</v>
      </c>
      <c s="35">
        <v>0</v>
      </c>
      <c s="36">
        <f>ROUND(ROUND(H630,2)*ROUND(G630,5),2)</f>
      </c>
      <c r="O630">
        <f>(I630*21)/100</f>
      </c>
      <c t="s">
        <v>27</v>
      </c>
    </row>
    <row r="631" spans="1:5" ht="12.75">
      <c r="A631" s="37" t="s">
        <v>55</v>
      </c>
      <c r="E631" s="38" t="s">
        <v>58</v>
      </c>
    </row>
    <row r="632" spans="1:5" ht="12.75">
      <c r="A632" s="39" t="s">
        <v>57</v>
      </c>
      <c r="E632" s="40" t="s">
        <v>58</v>
      </c>
    </row>
    <row r="633" spans="1:5" ht="12.75">
      <c r="A633" t="s">
        <v>59</v>
      </c>
      <c r="E633" s="38" t="s">
        <v>58</v>
      </c>
    </row>
    <row r="634" spans="1:16" ht="38.25">
      <c r="A634" s="26" t="s">
        <v>50</v>
      </c>
      <c s="31" t="s">
        <v>2585</v>
      </c>
      <c s="31" t="s">
        <v>4623</v>
      </c>
      <c s="26" t="s">
        <v>52</v>
      </c>
      <c s="32" t="s">
        <v>4624</v>
      </c>
      <c s="33" t="s">
        <v>82</v>
      </c>
      <c s="34">
        <v>1</v>
      </c>
      <c s="35">
        <v>0</v>
      </c>
      <c s="36">
        <f>ROUND(ROUND(H634,2)*ROUND(G634,5),2)</f>
      </c>
      <c r="O634">
        <f>(I634*21)/100</f>
      </c>
      <c t="s">
        <v>27</v>
      </c>
    </row>
    <row r="635" spans="1:5" ht="12.75">
      <c r="A635" s="37" t="s">
        <v>55</v>
      </c>
      <c r="E635" s="38" t="s">
        <v>58</v>
      </c>
    </row>
    <row r="636" spans="1:5" ht="12.75">
      <c r="A636" s="39" t="s">
        <v>57</v>
      </c>
      <c r="E636" s="40" t="s">
        <v>58</v>
      </c>
    </row>
    <row r="637" spans="1:5" ht="12.75">
      <c r="A637" t="s">
        <v>59</v>
      </c>
      <c r="E637" s="38" t="s">
        <v>58</v>
      </c>
    </row>
    <row r="638" spans="1:16" ht="38.25">
      <c r="A638" s="26" t="s">
        <v>50</v>
      </c>
      <c s="31" t="s">
        <v>2589</v>
      </c>
      <c s="31" t="s">
        <v>4625</v>
      </c>
      <c s="26" t="s">
        <v>52</v>
      </c>
      <c s="32" t="s">
        <v>4626</v>
      </c>
      <c s="33" t="s">
        <v>82</v>
      </c>
      <c s="34">
        <v>1</v>
      </c>
      <c s="35">
        <v>0</v>
      </c>
      <c s="36">
        <f>ROUND(ROUND(H638,2)*ROUND(G638,5),2)</f>
      </c>
      <c r="O638">
        <f>(I638*21)/100</f>
      </c>
      <c t="s">
        <v>27</v>
      </c>
    </row>
    <row r="639" spans="1:5" ht="12.75">
      <c r="A639" s="37" t="s">
        <v>55</v>
      </c>
      <c r="E639" s="38" t="s">
        <v>58</v>
      </c>
    </row>
    <row r="640" spans="1:5" ht="12.75">
      <c r="A640" s="39" t="s">
        <v>57</v>
      </c>
      <c r="E640" s="40" t="s">
        <v>58</v>
      </c>
    </row>
    <row r="641" spans="1:5" ht="12.75">
      <c r="A641" t="s">
        <v>59</v>
      </c>
      <c r="E641" s="38" t="s">
        <v>58</v>
      </c>
    </row>
    <row r="642" spans="1:16" ht="25.5">
      <c r="A642" s="26" t="s">
        <v>50</v>
      </c>
      <c s="31" t="s">
        <v>2597</v>
      </c>
      <c s="31" t="s">
        <v>4627</v>
      </c>
      <c s="26" t="s">
        <v>52</v>
      </c>
      <c s="32" t="s">
        <v>4628</v>
      </c>
      <c s="33" t="s">
        <v>82</v>
      </c>
      <c s="34">
        <v>1</v>
      </c>
      <c s="35">
        <v>0</v>
      </c>
      <c s="36">
        <f>ROUND(ROUND(H642,2)*ROUND(G642,5),2)</f>
      </c>
      <c r="O642">
        <f>(I642*21)/100</f>
      </c>
      <c t="s">
        <v>27</v>
      </c>
    </row>
    <row r="643" spans="1:5" ht="12.75">
      <c r="A643" s="37" t="s">
        <v>55</v>
      </c>
      <c r="E643" s="38" t="s">
        <v>58</v>
      </c>
    </row>
    <row r="644" spans="1:5" ht="12.75">
      <c r="A644" s="39" t="s">
        <v>57</v>
      </c>
      <c r="E644" s="40" t="s">
        <v>58</v>
      </c>
    </row>
    <row r="645" spans="1:5" ht="12.75">
      <c r="A645" t="s">
        <v>59</v>
      </c>
      <c r="E645" s="38" t="s">
        <v>58</v>
      </c>
    </row>
    <row r="646" spans="1:16" ht="25.5">
      <c r="A646" s="26" t="s">
        <v>50</v>
      </c>
      <c s="31" t="s">
        <v>2600</v>
      </c>
      <c s="31" t="s">
        <v>4629</v>
      </c>
      <c s="26" t="s">
        <v>52</v>
      </c>
      <c s="32" t="s">
        <v>4630</v>
      </c>
      <c s="33" t="s">
        <v>82</v>
      </c>
      <c s="34">
        <v>1</v>
      </c>
      <c s="35">
        <v>0</v>
      </c>
      <c s="36">
        <f>ROUND(ROUND(H646,2)*ROUND(G646,5),2)</f>
      </c>
      <c r="O646">
        <f>(I646*21)/100</f>
      </c>
      <c t="s">
        <v>27</v>
      </c>
    </row>
    <row r="647" spans="1:5" ht="12.75">
      <c r="A647" s="37" t="s">
        <v>55</v>
      </c>
      <c r="E647" s="38" t="s">
        <v>58</v>
      </c>
    </row>
    <row r="648" spans="1:5" ht="12.75">
      <c r="A648" s="39" t="s">
        <v>57</v>
      </c>
      <c r="E648" s="40" t="s">
        <v>58</v>
      </c>
    </row>
    <row r="649" spans="1:5" ht="12.75">
      <c r="A649" t="s">
        <v>59</v>
      </c>
      <c r="E649" s="38" t="s">
        <v>58</v>
      </c>
    </row>
    <row r="650" spans="1:16" ht="25.5">
      <c r="A650" s="26" t="s">
        <v>50</v>
      </c>
      <c s="31" t="s">
        <v>2602</v>
      </c>
      <c s="31" t="s">
        <v>4631</v>
      </c>
      <c s="26" t="s">
        <v>52</v>
      </c>
      <c s="32" t="s">
        <v>4632</v>
      </c>
      <c s="33" t="s">
        <v>82</v>
      </c>
      <c s="34">
        <v>1</v>
      </c>
      <c s="35">
        <v>0</v>
      </c>
      <c s="36">
        <f>ROUND(ROUND(H650,2)*ROUND(G650,5),2)</f>
      </c>
      <c r="O650">
        <f>(I650*21)/100</f>
      </c>
      <c t="s">
        <v>27</v>
      </c>
    </row>
    <row r="651" spans="1:5" ht="12.75">
      <c r="A651" s="37" t="s">
        <v>55</v>
      </c>
      <c r="E651" s="38" t="s">
        <v>58</v>
      </c>
    </row>
    <row r="652" spans="1:5" ht="12.75">
      <c r="A652" s="39" t="s">
        <v>57</v>
      </c>
      <c r="E652" s="40" t="s">
        <v>58</v>
      </c>
    </row>
    <row r="653" spans="1:5" ht="12.75">
      <c r="A653" t="s">
        <v>59</v>
      </c>
      <c r="E653" s="38" t="s">
        <v>58</v>
      </c>
    </row>
    <row r="654" spans="1:16" ht="25.5">
      <c r="A654" s="26" t="s">
        <v>50</v>
      </c>
      <c s="31" t="s">
        <v>2604</v>
      </c>
      <c s="31" t="s">
        <v>4633</v>
      </c>
      <c s="26" t="s">
        <v>52</v>
      </c>
      <c s="32" t="s">
        <v>4634</v>
      </c>
      <c s="33" t="s">
        <v>82</v>
      </c>
      <c s="34">
        <v>1</v>
      </c>
      <c s="35">
        <v>0</v>
      </c>
      <c s="36">
        <f>ROUND(ROUND(H654,2)*ROUND(G654,5),2)</f>
      </c>
      <c r="O654">
        <f>(I654*21)/100</f>
      </c>
      <c t="s">
        <v>27</v>
      </c>
    </row>
    <row r="655" spans="1:5" ht="12.75">
      <c r="A655" s="37" t="s">
        <v>55</v>
      </c>
      <c r="E655" s="38" t="s">
        <v>58</v>
      </c>
    </row>
    <row r="656" spans="1:5" ht="12.75">
      <c r="A656" s="39" t="s">
        <v>57</v>
      </c>
      <c r="E656" s="40" t="s">
        <v>58</v>
      </c>
    </row>
    <row r="657" spans="1:5" ht="12.75">
      <c r="A657" t="s">
        <v>59</v>
      </c>
      <c r="E657" s="38" t="s">
        <v>58</v>
      </c>
    </row>
    <row r="658" spans="1:16" ht="25.5">
      <c r="A658" s="26" t="s">
        <v>50</v>
      </c>
      <c s="31" t="s">
        <v>2611</v>
      </c>
      <c s="31" t="s">
        <v>4635</v>
      </c>
      <c s="26" t="s">
        <v>52</v>
      </c>
      <c s="32" t="s">
        <v>4632</v>
      </c>
      <c s="33" t="s">
        <v>82</v>
      </c>
      <c s="34">
        <v>1</v>
      </c>
      <c s="35">
        <v>0</v>
      </c>
      <c s="36">
        <f>ROUND(ROUND(H658,2)*ROUND(G658,5),2)</f>
      </c>
      <c r="O658">
        <f>(I658*21)/100</f>
      </c>
      <c t="s">
        <v>27</v>
      </c>
    </row>
    <row r="659" spans="1:5" ht="12.75">
      <c r="A659" s="37" t="s">
        <v>55</v>
      </c>
      <c r="E659" s="38" t="s">
        <v>58</v>
      </c>
    </row>
    <row r="660" spans="1:5" ht="12.75">
      <c r="A660" s="39" t="s">
        <v>57</v>
      </c>
      <c r="E660" s="40" t="s">
        <v>58</v>
      </c>
    </row>
    <row r="661" spans="1:5" ht="12.75">
      <c r="A661" t="s">
        <v>59</v>
      </c>
      <c r="E661" s="38" t="s">
        <v>58</v>
      </c>
    </row>
    <row r="662" spans="1:16" ht="25.5">
      <c r="A662" s="26" t="s">
        <v>50</v>
      </c>
      <c s="31" t="s">
        <v>2614</v>
      </c>
      <c s="31" t="s">
        <v>4636</v>
      </c>
      <c s="26" t="s">
        <v>52</v>
      </c>
      <c s="32" t="s">
        <v>4637</v>
      </c>
      <c s="33" t="s">
        <v>82</v>
      </c>
      <c s="34">
        <v>1</v>
      </c>
      <c s="35">
        <v>0</v>
      </c>
      <c s="36">
        <f>ROUND(ROUND(H662,2)*ROUND(G662,5),2)</f>
      </c>
      <c r="O662">
        <f>(I662*21)/100</f>
      </c>
      <c t="s">
        <v>27</v>
      </c>
    </row>
    <row r="663" spans="1:5" ht="12.75">
      <c r="A663" s="37" t="s">
        <v>55</v>
      </c>
      <c r="E663" s="38" t="s">
        <v>58</v>
      </c>
    </row>
    <row r="664" spans="1:5" ht="12.75">
      <c r="A664" s="39" t="s">
        <v>57</v>
      </c>
      <c r="E664" s="40" t="s">
        <v>58</v>
      </c>
    </row>
    <row r="665" spans="1:5" ht="12.75">
      <c r="A665" t="s">
        <v>59</v>
      </c>
      <c r="E665" s="38" t="s">
        <v>58</v>
      </c>
    </row>
    <row r="666" spans="1:16" ht="25.5">
      <c r="A666" s="26" t="s">
        <v>50</v>
      </c>
      <c s="31" t="s">
        <v>2608</v>
      </c>
      <c s="31" t="s">
        <v>4638</v>
      </c>
      <c s="26" t="s">
        <v>52</v>
      </c>
      <c s="32" t="s">
        <v>4639</v>
      </c>
      <c s="33" t="s">
        <v>82</v>
      </c>
      <c s="34">
        <v>1</v>
      </c>
      <c s="35">
        <v>0</v>
      </c>
      <c s="36">
        <f>ROUND(ROUND(H666,2)*ROUND(G666,5),2)</f>
      </c>
      <c r="O666">
        <f>(I666*21)/100</f>
      </c>
      <c t="s">
        <v>27</v>
      </c>
    </row>
    <row r="667" spans="1:5" ht="12.75">
      <c r="A667" s="37" t="s">
        <v>55</v>
      </c>
      <c r="E667" s="38" t="s">
        <v>58</v>
      </c>
    </row>
    <row r="668" spans="1:5" ht="12.75">
      <c r="A668" s="39" t="s">
        <v>57</v>
      </c>
      <c r="E668" s="40" t="s">
        <v>58</v>
      </c>
    </row>
    <row r="669" spans="1:5" ht="12.75">
      <c r="A669" t="s">
        <v>59</v>
      </c>
      <c r="E669" s="38" t="s">
        <v>58</v>
      </c>
    </row>
    <row r="670" spans="1:16" ht="38.25">
      <c r="A670" s="26" t="s">
        <v>50</v>
      </c>
      <c s="31" t="s">
        <v>2700</v>
      </c>
      <c s="31" t="s">
        <v>4640</v>
      </c>
      <c s="26" t="s">
        <v>52</v>
      </c>
      <c s="32" t="s">
        <v>4641</v>
      </c>
      <c s="33" t="s">
        <v>82</v>
      </c>
      <c s="34">
        <v>1</v>
      </c>
      <c s="35">
        <v>0</v>
      </c>
      <c s="36">
        <f>ROUND(ROUND(H670,2)*ROUND(G670,5),2)</f>
      </c>
      <c r="O670">
        <f>(I670*21)/100</f>
      </c>
      <c t="s">
        <v>27</v>
      </c>
    </row>
    <row r="671" spans="1:5" ht="12.75">
      <c r="A671" s="37" t="s">
        <v>55</v>
      </c>
      <c r="E671" s="38" t="s">
        <v>58</v>
      </c>
    </row>
    <row r="672" spans="1:5" ht="12.75">
      <c r="A672" s="39" t="s">
        <v>57</v>
      </c>
      <c r="E672" s="40" t="s">
        <v>58</v>
      </c>
    </row>
    <row r="673" spans="1:5" ht="12.75">
      <c r="A673" t="s">
        <v>59</v>
      </c>
      <c r="E673" s="38" t="s">
        <v>58</v>
      </c>
    </row>
    <row r="674" spans="1:16" ht="38.25">
      <c r="A674" s="26" t="s">
        <v>50</v>
      </c>
      <c s="31" t="s">
        <v>2697</v>
      </c>
      <c s="31" t="s">
        <v>4642</v>
      </c>
      <c s="26" t="s">
        <v>52</v>
      </c>
      <c s="32" t="s">
        <v>4643</v>
      </c>
      <c s="33" t="s">
        <v>82</v>
      </c>
      <c s="34">
        <v>1</v>
      </c>
      <c s="35">
        <v>0</v>
      </c>
      <c s="36">
        <f>ROUND(ROUND(H674,2)*ROUND(G674,5),2)</f>
      </c>
      <c r="O674">
        <f>(I674*21)/100</f>
      </c>
      <c t="s">
        <v>27</v>
      </c>
    </row>
    <row r="675" spans="1:5" ht="12.75">
      <c r="A675" s="37" t="s">
        <v>55</v>
      </c>
      <c r="E675" s="38" t="s">
        <v>58</v>
      </c>
    </row>
    <row r="676" spans="1:5" ht="12.75">
      <c r="A676" s="39" t="s">
        <v>57</v>
      </c>
      <c r="E676" s="40" t="s">
        <v>58</v>
      </c>
    </row>
    <row r="677" spans="1:5" ht="12.75">
      <c r="A677" t="s">
        <v>59</v>
      </c>
      <c r="E677" s="38" t="s">
        <v>58</v>
      </c>
    </row>
    <row r="678" spans="1:16" ht="38.25">
      <c r="A678" s="26" t="s">
        <v>50</v>
      </c>
      <c s="31" t="s">
        <v>2680</v>
      </c>
      <c s="31" t="s">
        <v>4644</v>
      </c>
      <c s="26" t="s">
        <v>52</v>
      </c>
      <c s="32" t="s">
        <v>4645</v>
      </c>
      <c s="33" t="s">
        <v>82</v>
      </c>
      <c s="34">
        <v>1</v>
      </c>
      <c s="35">
        <v>0</v>
      </c>
      <c s="36">
        <f>ROUND(ROUND(H678,2)*ROUND(G678,5),2)</f>
      </c>
      <c r="O678">
        <f>(I678*21)/100</f>
      </c>
      <c t="s">
        <v>27</v>
      </c>
    </row>
    <row r="679" spans="1:5" ht="12.75">
      <c r="A679" s="37" t="s">
        <v>55</v>
      </c>
      <c r="E679" s="38" t="s">
        <v>58</v>
      </c>
    </row>
    <row r="680" spans="1:5" ht="12.75">
      <c r="A680" s="39" t="s">
        <v>57</v>
      </c>
      <c r="E680" s="40" t="s">
        <v>58</v>
      </c>
    </row>
    <row r="681" spans="1:5" ht="12.75">
      <c r="A681" t="s">
        <v>59</v>
      </c>
      <c r="E681" s="38" t="s">
        <v>58</v>
      </c>
    </row>
    <row r="682" spans="1:16" ht="25.5">
      <c r="A682" s="26" t="s">
        <v>50</v>
      </c>
      <c s="31" t="s">
        <v>2683</v>
      </c>
      <c s="31" t="s">
        <v>4646</v>
      </c>
      <c s="26" t="s">
        <v>52</v>
      </c>
      <c s="32" t="s">
        <v>4647</v>
      </c>
      <c s="33" t="s">
        <v>82</v>
      </c>
      <c s="34">
        <v>1</v>
      </c>
      <c s="35">
        <v>0</v>
      </c>
      <c s="36">
        <f>ROUND(ROUND(H682,2)*ROUND(G682,5),2)</f>
      </c>
      <c r="O682">
        <f>(I682*21)/100</f>
      </c>
      <c t="s">
        <v>27</v>
      </c>
    </row>
    <row r="683" spans="1:5" ht="12.75">
      <c r="A683" s="37" t="s">
        <v>55</v>
      </c>
      <c r="E683" s="38" t="s">
        <v>58</v>
      </c>
    </row>
    <row r="684" spans="1:5" ht="12.75">
      <c r="A684" s="39" t="s">
        <v>57</v>
      </c>
      <c r="E684" s="40" t="s">
        <v>58</v>
      </c>
    </row>
    <row r="685" spans="1:5" ht="12.75">
      <c r="A685" t="s">
        <v>59</v>
      </c>
      <c r="E685" s="38" t="s">
        <v>58</v>
      </c>
    </row>
    <row r="686" spans="1:16" ht="25.5">
      <c r="A686" s="26" t="s">
        <v>50</v>
      </c>
      <c s="31" t="s">
        <v>2675</v>
      </c>
      <c s="31" t="s">
        <v>4648</v>
      </c>
      <c s="26" t="s">
        <v>52</v>
      </c>
      <c s="32" t="s">
        <v>4649</v>
      </c>
      <c s="33" t="s">
        <v>82</v>
      </c>
      <c s="34">
        <v>1</v>
      </c>
      <c s="35">
        <v>0</v>
      </c>
      <c s="36">
        <f>ROUND(ROUND(H686,2)*ROUND(G686,5),2)</f>
      </c>
      <c r="O686">
        <f>(I686*21)/100</f>
      </c>
      <c t="s">
        <v>27</v>
      </c>
    </row>
    <row r="687" spans="1:5" ht="12.75">
      <c r="A687" s="37" t="s">
        <v>55</v>
      </c>
      <c r="E687" s="38" t="s">
        <v>58</v>
      </c>
    </row>
    <row r="688" spans="1:5" ht="12.75">
      <c r="A688" s="39" t="s">
        <v>57</v>
      </c>
      <c r="E688" s="40" t="s">
        <v>58</v>
      </c>
    </row>
    <row r="689" spans="1:5" ht="12.75">
      <c r="A689" t="s">
        <v>59</v>
      </c>
      <c r="E689" s="38" t="s">
        <v>58</v>
      </c>
    </row>
    <row r="690" spans="1:16" ht="25.5">
      <c r="A690" s="26" t="s">
        <v>50</v>
      </c>
      <c s="31" t="s">
        <v>2678</v>
      </c>
      <c s="31" t="s">
        <v>4650</v>
      </c>
      <c s="26" t="s">
        <v>52</v>
      </c>
      <c s="32" t="s">
        <v>4649</v>
      </c>
      <c s="33" t="s">
        <v>82</v>
      </c>
      <c s="34">
        <v>1</v>
      </c>
      <c s="35">
        <v>0</v>
      </c>
      <c s="36">
        <f>ROUND(ROUND(H690,2)*ROUND(G690,5),2)</f>
      </c>
      <c r="O690">
        <f>(I690*21)/100</f>
      </c>
      <c t="s">
        <v>27</v>
      </c>
    </row>
    <row r="691" spans="1:5" ht="12.75">
      <c r="A691" s="37" t="s">
        <v>55</v>
      </c>
      <c r="E691" s="38" t="s">
        <v>58</v>
      </c>
    </row>
    <row r="692" spans="1:5" ht="12.75">
      <c r="A692" s="39" t="s">
        <v>57</v>
      </c>
      <c r="E692" s="40" t="s">
        <v>58</v>
      </c>
    </row>
    <row r="693" spans="1:5" ht="12.75">
      <c r="A693" t="s">
        <v>59</v>
      </c>
      <c r="E693" s="38" t="s">
        <v>58</v>
      </c>
    </row>
    <row r="694" spans="1:16" ht="25.5">
      <c r="A694" s="26" t="s">
        <v>50</v>
      </c>
      <c s="31" t="s">
        <v>2685</v>
      </c>
      <c s="31" t="s">
        <v>4651</v>
      </c>
      <c s="26" t="s">
        <v>52</v>
      </c>
      <c s="32" t="s">
        <v>4652</v>
      </c>
      <c s="33" t="s">
        <v>82</v>
      </c>
      <c s="34">
        <v>1</v>
      </c>
      <c s="35">
        <v>0</v>
      </c>
      <c s="36">
        <f>ROUND(ROUND(H694,2)*ROUND(G694,5),2)</f>
      </c>
      <c r="O694">
        <f>(I694*21)/100</f>
      </c>
      <c t="s">
        <v>27</v>
      </c>
    </row>
    <row r="695" spans="1:5" ht="12.75">
      <c r="A695" s="37" t="s">
        <v>55</v>
      </c>
      <c r="E695" s="38" t="s">
        <v>58</v>
      </c>
    </row>
    <row r="696" spans="1:5" ht="12.75">
      <c r="A696" s="39" t="s">
        <v>57</v>
      </c>
      <c r="E696" s="40" t="s">
        <v>58</v>
      </c>
    </row>
    <row r="697" spans="1:5" ht="12.75">
      <c r="A697" t="s">
        <v>59</v>
      </c>
      <c r="E697" s="38" t="s">
        <v>58</v>
      </c>
    </row>
    <row r="698" spans="1:16" ht="25.5">
      <c r="A698" s="26" t="s">
        <v>50</v>
      </c>
      <c s="31" t="s">
        <v>2688</v>
      </c>
      <c s="31" t="s">
        <v>4653</v>
      </c>
      <c s="26" t="s">
        <v>52</v>
      </c>
      <c s="32" t="s">
        <v>4654</v>
      </c>
      <c s="33" t="s">
        <v>82</v>
      </c>
      <c s="34">
        <v>1</v>
      </c>
      <c s="35">
        <v>0</v>
      </c>
      <c s="36">
        <f>ROUND(ROUND(H698,2)*ROUND(G698,5),2)</f>
      </c>
      <c r="O698">
        <f>(I698*21)/100</f>
      </c>
      <c t="s">
        <v>27</v>
      </c>
    </row>
    <row r="699" spans="1:5" ht="12.75">
      <c r="A699" s="37" t="s">
        <v>55</v>
      </c>
      <c r="E699" s="38" t="s">
        <v>58</v>
      </c>
    </row>
    <row r="700" spans="1:5" ht="12.75">
      <c r="A700" s="39" t="s">
        <v>57</v>
      </c>
      <c r="E700" s="40" t="s">
        <v>58</v>
      </c>
    </row>
    <row r="701" spans="1:5" ht="12.75">
      <c r="A701" t="s">
        <v>59</v>
      </c>
      <c r="E701" s="38" t="s">
        <v>58</v>
      </c>
    </row>
    <row r="702" spans="1:16" ht="25.5">
      <c r="A702" s="26" t="s">
        <v>50</v>
      </c>
      <c s="31" t="s">
        <v>2669</v>
      </c>
      <c s="31" t="s">
        <v>4655</v>
      </c>
      <c s="26" t="s">
        <v>52</v>
      </c>
      <c s="32" t="s">
        <v>4656</v>
      </c>
      <c s="33" t="s">
        <v>82</v>
      </c>
      <c s="34">
        <v>1</v>
      </c>
      <c s="35">
        <v>0</v>
      </c>
      <c s="36">
        <f>ROUND(ROUND(H702,2)*ROUND(G702,5),2)</f>
      </c>
      <c r="O702">
        <f>(I702*21)/100</f>
      </c>
      <c t="s">
        <v>27</v>
      </c>
    </row>
    <row r="703" spans="1:5" ht="12.75">
      <c r="A703" s="37" t="s">
        <v>55</v>
      </c>
      <c r="E703" s="38" t="s">
        <v>58</v>
      </c>
    </row>
    <row r="704" spans="1:5" ht="12.75">
      <c r="A704" s="39" t="s">
        <v>57</v>
      </c>
      <c r="E704" s="40" t="s">
        <v>58</v>
      </c>
    </row>
    <row r="705" spans="1:5" ht="12.75">
      <c r="A705" t="s">
        <v>59</v>
      </c>
      <c r="E705" s="38" t="s">
        <v>58</v>
      </c>
    </row>
    <row r="706" spans="1:16" ht="25.5">
      <c r="A706" s="26" t="s">
        <v>50</v>
      </c>
      <c s="31" t="s">
        <v>2666</v>
      </c>
      <c s="31" t="s">
        <v>4657</v>
      </c>
      <c s="26" t="s">
        <v>52</v>
      </c>
      <c s="32" t="s">
        <v>4658</v>
      </c>
      <c s="33" t="s">
        <v>82</v>
      </c>
      <c s="34">
        <v>1</v>
      </c>
      <c s="35">
        <v>0</v>
      </c>
      <c s="36">
        <f>ROUND(ROUND(H706,2)*ROUND(G706,5),2)</f>
      </c>
      <c r="O706">
        <f>(I706*21)/100</f>
      </c>
      <c t="s">
        <v>27</v>
      </c>
    </row>
    <row r="707" spans="1:5" ht="12.75">
      <c r="A707" s="37" t="s">
        <v>55</v>
      </c>
      <c r="E707" s="38" t="s">
        <v>58</v>
      </c>
    </row>
    <row r="708" spans="1:5" ht="12.75">
      <c r="A708" s="39" t="s">
        <v>57</v>
      </c>
      <c r="E708" s="40" t="s">
        <v>58</v>
      </c>
    </row>
    <row r="709" spans="1:5" ht="12.75">
      <c r="A709" t="s">
        <v>59</v>
      </c>
      <c r="E709" s="38" t="s">
        <v>58</v>
      </c>
    </row>
    <row r="710" spans="1:16" ht="38.25">
      <c r="A710" s="26" t="s">
        <v>50</v>
      </c>
      <c s="31" t="s">
        <v>2694</v>
      </c>
      <c s="31" t="s">
        <v>4659</v>
      </c>
      <c s="26" t="s">
        <v>52</v>
      </c>
      <c s="32" t="s">
        <v>4660</v>
      </c>
      <c s="33" t="s">
        <v>82</v>
      </c>
      <c s="34">
        <v>1</v>
      </c>
      <c s="35">
        <v>0</v>
      </c>
      <c s="36">
        <f>ROUND(ROUND(H710,2)*ROUND(G710,5),2)</f>
      </c>
      <c r="O710">
        <f>(I710*21)/100</f>
      </c>
      <c t="s">
        <v>27</v>
      </c>
    </row>
    <row r="711" spans="1:5" ht="12.75">
      <c r="A711" s="37" t="s">
        <v>55</v>
      </c>
      <c r="E711" s="38" t="s">
        <v>58</v>
      </c>
    </row>
    <row r="712" spans="1:5" ht="12.75">
      <c r="A712" s="39" t="s">
        <v>57</v>
      </c>
      <c r="E712" s="40" t="s">
        <v>58</v>
      </c>
    </row>
    <row r="713" spans="1:5" ht="12.75">
      <c r="A713" t="s">
        <v>59</v>
      </c>
      <c r="E713" s="38" t="s">
        <v>58</v>
      </c>
    </row>
    <row r="714" spans="1:16" ht="38.25">
      <c r="A714" s="26" t="s">
        <v>50</v>
      </c>
      <c s="31" t="s">
        <v>2691</v>
      </c>
      <c s="31" t="s">
        <v>4661</v>
      </c>
      <c s="26" t="s">
        <v>52</v>
      </c>
      <c s="32" t="s">
        <v>4662</v>
      </c>
      <c s="33" t="s">
        <v>82</v>
      </c>
      <c s="34">
        <v>1</v>
      </c>
      <c s="35">
        <v>0</v>
      </c>
      <c s="36">
        <f>ROUND(ROUND(H714,2)*ROUND(G714,5),2)</f>
      </c>
      <c r="O714">
        <f>(I714*21)/100</f>
      </c>
      <c t="s">
        <v>27</v>
      </c>
    </row>
    <row r="715" spans="1:5" ht="12.75">
      <c r="A715" s="37" t="s">
        <v>55</v>
      </c>
      <c r="E715" s="38" t="s">
        <v>58</v>
      </c>
    </row>
    <row r="716" spans="1:5" ht="12.75">
      <c r="A716" s="39" t="s">
        <v>57</v>
      </c>
      <c r="E716" s="40" t="s">
        <v>58</v>
      </c>
    </row>
    <row r="717" spans="1:5" ht="12.75">
      <c r="A717" t="s">
        <v>59</v>
      </c>
      <c r="E717" s="38" t="s">
        <v>58</v>
      </c>
    </row>
    <row r="718" spans="1:16" ht="25.5">
      <c r="A718" s="26" t="s">
        <v>50</v>
      </c>
      <c s="31" t="s">
        <v>2672</v>
      </c>
      <c s="31" t="s">
        <v>4663</v>
      </c>
      <c s="26" t="s">
        <v>52</v>
      </c>
      <c s="32" t="s">
        <v>4664</v>
      </c>
      <c s="33" t="s">
        <v>82</v>
      </c>
      <c s="34">
        <v>1</v>
      </c>
      <c s="35">
        <v>0</v>
      </c>
      <c s="36">
        <f>ROUND(ROUND(H718,2)*ROUND(G718,5),2)</f>
      </c>
      <c r="O718">
        <f>(I718*21)/100</f>
      </c>
      <c t="s">
        <v>27</v>
      </c>
    </row>
    <row r="719" spans="1:5" ht="12.75">
      <c r="A719" s="37" t="s">
        <v>55</v>
      </c>
      <c r="E719" s="38" t="s">
        <v>58</v>
      </c>
    </row>
    <row r="720" spans="1:5" ht="12.75">
      <c r="A720" s="39" t="s">
        <v>57</v>
      </c>
      <c r="E720" s="40" t="s">
        <v>58</v>
      </c>
    </row>
    <row r="721" spans="1:5" ht="12.75">
      <c r="A721" t="s">
        <v>59</v>
      </c>
      <c r="E721" s="38" t="s">
        <v>58</v>
      </c>
    </row>
    <row r="722" spans="1:16" ht="12.75">
      <c r="A722" s="26" t="s">
        <v>50</v>
      </c>
      <c s="31" t="s">
        <v>2639</v>
      </c>
      <c s="31" t="s">
        <v>4665</v>
      </c>
      <c s="26" t="s">
        <v>52</v>
      </c>
      <c s="32" t="s">
        <v>4666</v>
      </c>
      <c s="33" t="s">
        <v>82</v>
      </c>
      <c s="34">
        <v>1</v>
      </c>
      <c s="35">
        <v>0</v>
      </c>
      <c s="36">
        <f>ROUND(ROUND(H722,2)*ROUND(G722,5),2)</f>
      </c>
      <c r="O722">
        <f>(I722*21)/100</f>
      </c>
      <c t="s">
        <v>27</v>
      </c>
    </row>
    <row r="723" spans="1:5" ht="12.75">
      <c r="A723" s="37" t="s">
        <v>55</v>
      </c>
      <c r="E723" s="38" t="s">
        <v>58</v>
      </c>
    </row>
    <row r="724" spans="1:5" ht="12.75">
      <c r="A724" s="39" t="s">
        <v>57</v>
      </c>
      <c r="E724" s="40" t="s">
        <v>58</v>
      </c>
    </row>
    <row r="725" spans="1:5" ht="12.75">
      <c r="A725" t="s">
        <v>59</v>
      </c>
      <c r="E725" s="38" t="s">
        <v>58</v>
      </c>
    </row>
    <row r="726" spans="1:16" ht="12.75">
      <c r="A726" s="26" t="s">
        <v>50</v>
      </c>
      <c s="31" t="s">
        <v>2636</v>
      </c>
      <c s="31" t="s">
        <v>4667</v>
      </c>
      <c s="26" t="s">
        <v>52</v>
      </c>
      <c s="32" t="s">
        <v>4668</v>
      </c>
      <c s="33" t="s">
        <v>82</v>
      </c>
      <c s="34">
        <v>1</v>
      </c>
      <c s="35">
        <v>0</v>
      </c>
      <c s="36">
        <f>ROUND(ROUND(H726,2)*ROUND(G726,5),2)</f>
      </c>
      <c r="O726">
        <f>(I726*21)/100</f>
      </c>
      <c t="s">
        <v>27</v>
      </c>
    </row>
    <row r="727" spans="1:5" ht="12.75">
      <c r="A727" s="37" t="s">
        <v>55</v>
      </c>
      <c r="E727" s="38" t="s">
        <v>58</v>
      </c>
    </row>
    <row r="728" spans="1:5" ht="12.75">
      <c r="A728" s="39" t="s">
        <v>57</v>
      </c>
      <c r="E728" s="40" t="s">
        <v>58</v>
      </c>
    </row>
    <row r="729" spans="1:5" ht="12.75">
      <c r="A729" t="s">
        <v>59</v>
      </c>
      <c r="E729" s="38" t="s">
        <v>58</v>
      </c>
    </row>
    <row r="730" spans="1:16" ht="38.25">
      <c r="A730" s="26" t="s">
        <v>50</v>
      </c>
      <c s="31" t="s">
        <v>2633</v>
      </c>
      <c s="31" t="s">
        <v>4669</v>
      </c>
      <c s="26" t="s">
        <v>52</v>
      </c>
      <c s="32" t="s">
        <v>4670</v>
      </c>
      <c s="33" t="s">
        <v>82</v>
      </c>
      <c s="34">
        <v>1</v>
      </c>
      <c s="35">
        <v>0</v>
      </c>
      <c s="36">
        <f>ROUND(ROUND(H730,2)*ROUND(G730,5),2)</f>
      </c>
      <c r="O730">
        <f>(I730*21)/100</f>
      </c>
      <c t="s">
        <v>27</v>
      </c>
    </row>
    <row r="731" spans="1:5" ht="12.75">
      <c r="A731" s="37" t="s">
        <v>55</v>
      </c>
      <c r="E731" s="38" t="s">
        <v>58</v>
      </c>
    </row>
    <row r="732" spans="1:5" ht="12.75">
      <c r="A732" s="39" t="s">
        <v>57</v>
      </c>
      <c r="E732" s="40" t="s">
        <v>58</v>
      </c>
    </row>
    <row r="733" spans="1:5" ht="12.75">
      <c r="A733" t="s">
        <v>59</v>
      </c>
      <c r="E733" s="38" t="s">
        <v>58</v>
      </c>
    </row>
    <row r="734" spans="1:16" ht="38.25">
      <c r="A734" s="26" t="s">
        <v>50</v>
      </c>
      <c s="31" t="s">
        <v>2642</v>
      </c>
      <c s="31" t="s">
        <v>4671</v>
      </c>
      <c s="26" t="s">
        <v>52</v>
      </c>
      <c s="32" t="s">
        <v>4672</v>
      </c>
      <c s="33" t="s">
        <v>82</v>
      </c>
      <c s="34">
        <v>1</v>
      </c>
      <c s="35">
        <v>0</v>
      </c>
      <c s="36">
        <f>ROUND(ROUND(H734,2)*ROUND(G734,5),2)</f>
      </c>
      <c r="O734">
        <f>(I734*21)/100</f>
      </c>
      <c t="s">
        <v>27</v>
      </c>
    </row>
    <row r="735" spans="1:5" ht="12.75">
      <c r="A735" s="37" t="s">
        <v>55</v>
      </c>
      <c r="E735" s="38" t="s">
        <v>58</v>
      </c>
    </row>
    <row r="736" spans="1:5" ht="12.75">
      <c r="A736" s="39" t="s">
        <v>57</v>
      </c>
      <c r="E736" s="40" t="s">
        <v>58</v>
      </c>
    </row>
    <row r="737" spans="1:5" ht="12.75">
      <c r="A737" t="s">
        <v>59</v>
      </c>
      <c r="E737" s="38" t="s">
        <v>58</v>
      </c>
    </row>
    <row r="738" spans="1:16" ht="25.5">
      <c r="A738" s="26" t="s">
        <v>50</v>
      </c>
      <c s="31" t="s">
        <v>2645</v>
      </c>
      <c s="31" t="s">
        <v>4673</v>
      </c>
      <c s="26" t="s">
        <v>52</v>
      </c>
      <c s="32" t="s">
        <v>4674</v>
      </c>
      <c s="33" t="s">
        <v>82</v>
      </c>
      <c s="34">
        <v>1</v>
      </c>
      <c s="35">
        <v>0</v>
      </c>
      <c s="36">
        <f>ROUND(ROUND(H738,2)*ROUND(G738,5),2)</f>
      </c>
      <c r="O738">
        <f>(I738*21)/100</f>
      </c>
      <c t="s">
        <v>27</v>
      </c>
    </row>
    <row r="739" spans="1:5" ht="12.75">
      <c r="A739" s="37" t="s">
        <v>55</v>
      </c>
      <c r="E739" s="38" t="s">
        <v>58</v>
      </c>
    </row>
    <row r="740" spans="1:5" ht="12.75">
      <c r="A740" s="39" t="s">
        <v>57</v>
      </c>
      <c r="E740" s="40" t="s">
        <v>58</v>
      </c>
    </row>
    <row r="741" spans="1:5" ht="12.75">
      <c r="A741" t="s">
        <v>59</v>
      </c>
      <c r="E741" s="38" t="s">
        <v>58</v>
      </c>
    </row>
    <row r="742" spans="1:16" ht="38.25">
      <c r="A742" s="26" t="s">
        <v>50</v>
      </c>
      <c s="31" t="s">
        <v>2651</v>
      </c>
      <c s="31" t="s">
        <v>4675</v>
      </c>
      <c s="26" t="s">
        <v>52</v>
      </c>
      <c s="32" t="s">
        <v>4676</v>
      </c>
      <c s="33" t="s">
        <v>82</v>
      </c>
      <c s="34">
        <v>1</v>
      </c>
      <c s="35">
        <v>0</v>
      </c>
      <c s="36">
        <f>ROUND(ROUND(H742,2)*ROUND(G742,5),2)</f>
      </c>
      <c r="O742">
        <f>(I742*21)/100</f>
      </c>
      <c t="s">
        <v>27</v>
      </c>
    </row>
    <row r="743" spans="1:5" ht="12.75">
      <c r="A743" s="37" t="s">
        <v>55</v>
      </c>
      <c r="E743" s="38" t="s">
        <v>58</v>
      </c>
    </row>
    <row r="744" spans="1:5" ht="12.75">
      <c r="A744" s="39" t="s">
        <v>57</v>
      </c>
      <c r="E744" s="40" t="s">
        <v>58</v>
      </c>
    </row>
    <row r="745" spans="1:5" ht="12.75">
      <c r="A745" t="s">
        <v>59</v>
      </c>
      <c r="E745" s="38" t="s">
        <v>58</v>
      </c>
    </row>
    <row r="746" spans="1:16" ht="38.25">
      <c r="A746" s="26" t="s">
        <v>50</v>
      </c>
      <c s="31" t="s">
        <v>2654</v>
      </c>
      <c s="31" t="s">
        <v>4677</v>
      </c>
      <c s="26" t="s">
        <v>52</v>
      </c>
      <c s="32" t="s">
        <v>4676</v>
      </c>
      <c s="33" t="s">
        <v>82</v>
      </c>
      <c s="34">
        <v>1</v>
      </c>
      <c s="35">
        <v>0</v>
      </c>
      <c s="36">
        <f>ROUND(ROUND(H746,2)*ROUND(G746,5),2)</f>
      </c>
      <c r="O746">
        <f>(I746*21)/100</f>
      </c>
      <c t="s">
        <v>27</v>
      </c>
    </row>
    <row r="747" spans="1:5" ht="12.75">
      <c r="A747" s="37" t="s">
        <v>55</v>
      </c>
      <c r="E747" s="38" t="s">
        <v>58</v>
      </c>
    </row>
    <row r="748" spans="1:5" ht="12.75">
      <c r="A748" s="39" t="s">
        <v>57</v>
      </c>
      <c r="E748" s="40" t="s">
        <v>58</v>
      </c>
    </row>
    <row r="749" spans="1:5" ht="12.75">
      <c r="A749" t="s">
        <v>59</v>
      </c>
      <c r="E749" s="38" t="s">
        <v>58</v>
      </c>
    </row>
    <row r="750" spans="1:16" ht="38.25">
      <c r="A750" s="26" t="s">
        <v>50</v>
      </c>
      <c s="31" t="s">
        <v>2648</v>
      </c>
      <c s="31" t="s">
        <v>4678</v>
      </c>
      <c s="26" t="s">
        <v>52</v>
      </c>
      <c s="32" t="s">
        <v>4679</v>
      </c>
      <c s="33" t="s">
        <v>82</v>
      </c>
      <c s="34">
        <v>1</v>
      </c>
      <c s="35">
        <v>0</v>
      </c>
      <c s="36">
        <f>ROUND(ROUND(H750,2)*ROUND(G750,5),2)</f>
      </c>
      <c r="O750">
        <f>(I750*21)/100</f>
      </c>
      <c t="s">
        <v>27</v>
      </c>
    </row>
    <row r="751" spans="1:5" ht="12.75">
      <c r="A751" s="37" t="s">
        <v>55</v>
      </c>
      <c r="E751" s="38" t="s">
        <v>58</v>
      </c>
    </row>
    <row r="752" spans="1:5" ht="12.75">
      <c r="A752" s="39" t="s">
        <v>57</v>
      </c>
      <c r="E752" s="40" t="s">
        <v>58</v>
      </c>
    </row>
    <row r="753" spans="1:5" ht="12.75">
      <c r="A753" t="s">
        <v>59</v>
      </c>
      <c r="E753" s="38" t="s">
        <v>58</v>
      </c>
    </row>
    <row r="754" spans="1:16" ht="25.5">
      <c r="A754" s="26" t="s">
        <v>50</v>
      </c>
      <c s="31" t="s">
        <v>2657</v>
      </c>
      <c s="31" t="s">
        <v>4680</v>
      </c>
      <c s="26" t="s">
        <v>52</v>
      </c>
      <c s="32" t="s">
        <v>4681</v>
      </c>
      <c s="33" t="s">
        <v>82</v>
      </c>
      <c s="34">
        <v>1</v>
      </c>
      <c s="35">
        <v>0</v>
      </c>
      <c s="36">
        <f>ROUND(ROUND(H754,2)*ROUND(G754,5),2)</f>
      </c>
      <c r="O754">
        <f>(I754*21)/100</f>
      </c>
      <c t="s">
        <v>27</v>
      </c>
    </row>
    <row r="755" spans="1:5" ht="12.75">
      <c r="A755" s="37" t="s">
        <v>55</v>
      </c>
      <c r="E755" s="38" t="s">
        <v>58</v>
      </c>
    </row>
    <row r="756" spans="1:5" ht="12.75">
      <c r="A756" s="39" t="s">
        <v>57</v>
      </c>
      <c r="E756" s="40" t="s">
        <v>58</v>
      </c>
    </row>
    <row r="757" spans="1:5" ht="12.75">
      <c r="A757" t="s">
        <v>59</v>
      </c>
      <c r="E757" s="38" t="s">
        <v>58</v>
      </c>
    </row>
    <row r="758" spans="1:16" ht="25.5">
      <c r="A758" s="26" t="s">
        <v>50</v>
      </c>
      <c s="31" t="s">
        <v>2660</v>
      </c>
      <c s="31" t="s">
        <v>4682</v>
      </c>
      <c s="26" t="s">
        <v>52</v>
      </c>
      <c s="32" t="s">
        <v>4683</v>
      </c>
      <c s="33" t="s">
        <v>82</v>
      </c>
      <c s="34">
        <v>1</v>
      </c>
      <c s="35">
        <v>0</v>
      </c>
      <c s="36">
        <f>ROUND(ROUND(H758,2)*ROUND(G758,5),2)</f>
      </c>
      <c r="O758">
        <f>(I758*21)/100</f>
      </c>
      <c t="s">
        <v>27</v>
      </c>
    </row>
    <row r="759" spans="1:5" ht="12.75">
      <c r="A759" s="37" t="s">
        <v>55</v>
      </c>
      <c r="E759" s="38" t="s">
        <v>58</v>
      </c>
    </row>
    <row r="760" spans="1:5" ht="12.75">
      <c r="A760" s="39" t="s">
        <v>57</v>
      </c>
      <c r="E760" s="40" t="s">
        <v>58</v>
      </c>
    </row>
    <row r="761" spans="1:5" ht="12.75">
      <c r="A761" t="s">
        <v>59</v>
      </c>
      <c r="E761" s="38" t="s">
        <v>58</v>
      </c>
    </row>
    <row r="762" spans="1:16" ht="25.5">
      <c r="A762" s="26" t="s">
        <v>50</v>
      </c>
      <c s="31" t="s">
        <v>2617</v>
      </c>
      <c s="31" t="s">
        <v>4684</v>
      </c>
      <c s="26" t="s">
        <v>52</v>
      </c>
      <c s="32" t="s">
        <v>4685</v>
      </c>
      <c s="33" t="s">
        <v>82</v>
      </c>
      <c s="34">
        <v>1</v>
      </c>
      <c s="35">
        <v>0</v>
      </c>
      <c s="36">
        <f>ROUND(ROUND(H762,2)*ROUND(G762,5),2)</f>
      </c>
      <c r="O762">
        <f>(I762*21)/100</f>
      </c>
      <c t="s">
        <v>27</v>
      </c>
    </row>
    <row r="763" spans="1:5" ht="12.75">
      <c r="A763" s="37" t="s">
        <v>55</v>
      </c>
      <c r="E763" s="38" t="s">
        <v>58</v>
      </c>
    </row>
    <row r="764" spans="1:5" ht="12.75">
      <c r="A764" s="39" t="s">
        <v>57</v>
      </c>
      <c r="E764" s="40" t="s">
        <v>58</v>
      </c>
    </row>
    <row r="765" spans="1:5" ht="12.75">
      <c r="A765" t="s">
        <v>59</v>
      </c>
      <c r="E765" s="38" t="s">
        <v>58</v>
      </c>
    </row>
    <row r="766" spans="1:16" ht="38.25">
      <c r="A766" s="26" t="s">
        <v>50</v>
      </c>
      <c s="31" t="s">
        <v>2620</v>
      </c>
      <c s="31" t="s">
        <v>4686</v>
      </c>
      <c s="26" t="s">
        <v>52</v>
      </c>
      <c s="32" t="s">
        <v>4687</v>
      </c>
      <c s="33" t="s">
        <v>82</v>
      </c>
      <c s="34">
        <v>1</v>
      </c>
      <c s="35">
        <v>0</v>
      </c>
      <c s="36">
        <f>ROUND(ROUND(H766,2)*ROUND(G766,5),2)</f>
      </c>
      <c r="O766">
        <f>(I766*21)/100</f>
      </c>
      <c t="s">
        <v>27</v>
      </c>
    </row>
    <row r="767" spans="1:5" ht="12.75">
      <c r="A767" s="37" t="s">
        <v>55</v>
      </c>
      <c r="E767" s="38" t="s">
        <v>58</v>
      </c>
    </row>
    <row r="768" spans="1:5" ht="12.75">
      <c r="A768" s="39" t="s">
        <v>57</v>
      </c>
      <c r="E768" s="40" t="s">
        <v>58</v>
      </c>
    </row>
    <row r="769" spans="1:5" ht="12.75">
      <c r="A769" t="s">
        <v>59</v>
      </c>
      <c r="E769" s="38" t="s">
        <v>58</v>
      </c>
    </row>
    <row r="770" spans="1:16" ht="38.25">
      <c r="A770" s="26" t="s">
        <v>50</v>
      </c>
      <c s="31" t="s">
        <v>2663</v>
      </c>
      <c s="31" t="s">
        <v>4688</v>
      </c>
      <c s="26" t="s">
        <v>52</v>
      </c>
      <c s="32" t="s">
        <v>4689</v>
      </c>
      <c s="33" t="s">
        <v>82</v>
      </c>
      <c s="34">
        <v>1</v>
      </c>
      <c s="35">
        <v>0</v>
      </c>
      <c s="36">
        <f>ROUND(ROUND(H770,2)*ROUND(G770,5),2)</f>
      </c>
      <c r="O770">
        <f>(I770*21)/100</f>
      </c>
      <c t="s">
        <v>27</v>
      </c>
    </row>
    <row r="771" spans="1:5" ht="12.75">
      <c r="A771" s="37" t="s">
        <v>55</v>
      </c>
      <c r="E771" s="38" t="s">
        <v>58</v>
      </c>
    </row>
    <row r="772" spans="1:5" ht="12.75">
      <c r="A772" s="39" t="s">
        <v>57</v>
      </c>
      <c r="E772" s="40" t="s">
        <v>58</v>
      </c>
    </row>
    <row r="773" spans="1:5" ht="12.75">
      <c r="A773" t="s">
        <v>59</v>
      </c>
      <c r="E773" s="38" t="s">
        <v>58</v>
      </c>
    </row>
    <row r="774" spans="1:16" ht="38.25">
      <c r="A774" s="26" t="s">
        <v>50</v>
      </c>
      <c s="31" t="s">
        <v>2629</v>
      </c>
      <c s="31" t="s">
        <v>4690</v>
      </c>
      <c s="26" t="s">
        <v>52</v>
      </c>
      <c s="32" t="s">
        <v>4679</v>
      </c>
      <c s="33" t="s">
        <v>82</v>
      </c>
      <c s="34">
        <v>1</v>
      </c>
      <c s="35">
        <v>0</v>
      </c>
      <c s="36">
        <f>ROUND(ROUND(H774,2)*ROUND(G774,5),2)</f>
      </c>
      <c r="O774">
        <f>(I774*21)/100</f>
      </c>
      <c t="s">
        <v>27</v>
      </c>
    </row>
    <row r="775" spans="1:5" ht="12.75">
      <c r="A775" s="37" t="s">
        <v>55</v>
      </c>
      <c r="E775" s="38" t="s">
        <v>58</v>
      </c>
    </row>
    <row r="776" spans="1:5" ht="12.75">
      <c r="A776" s="39" t="s">
        <v>57</v>
      </c>
      <c r="E776" s="40" t="s">
        <v>58</v>
      </c>
    </row>
    <row r="777" spans="1:5" ht="12.75">
      <c r="A777" t="s">
        <v>59</v>
      </c>
      <c r="E777" s="38" t="s">
        <v>58</v>
      </c>
    </row>
    <row r="778" spans="1:16" ht="25.5">
      <c r="A778" s="26" t="s">
        <v>50</v>
      </c>
      <c s="31" t="s">
        <v>2631</v>
      </c>
      <c s="31" t="s">
        <v>4691</v>
      </c>
      <c s="26" t="s">
        <v>52</v>
      </c>
      <c s="32" t="s">
        <v>4692</v>
      </c>
      <c s="33" t="s">
        <v>82</v>
      </c>
      <c s="34">
        <v>1</v>
      </c>
      <c s="35">
        <v>0</v>
      </c>
      <c s="36">
        <f>ROUND(ROUND(H778,2)*ROUND(G778,5),2)</f>
      </c>
      <c r="O778">
        <f>(I778*21)/100</f>
      </c>
      <c t="s">
        <v>27</v>
      </c>
    </row>
    <row r="779" spans="1:5" ht="12.75">
      <c r="A779" s="37" t="s">
        <v>55</v>
      </c>
      <c r="E779" s="38" t="s">
        <v>58</v>
      </c>
    </row>
    <row r="780" spans="1:5" ht="12.75">
      <c r="A780" s="39" t="s">
        <v>57</v>
      </c>
      <c r="E780" s="40" t="s">
        <v>58</v>
      </c>
    </row>
    <row r="781" spans="1:5" ht="12.75">
      <c r="A781" t="s">
        <v>59</v>
      </c>
      <c r="E781" s="38" t="s">
        <v>58</v>
      </c>
    </row>
    <row r="782" spans="1:16" ht="38.25">
      <c r="A782" s="26" t="s">
        <v>50</v>
      </c>
      <c s="31" t="s">
        <v>2623</v>
      </c>
      <c s="31" t="s">
        <v>4693</v>
      </c>
      <c s="26" t="s">
        <v>52</v>
      </c>
      <c s="32" t="s">
        <v>4694</v>
      </c>
      <c s="33" t="s">
        <v>82</v>
      </c>
      <c s="34">
        <v>1</v>
      </c>
      <c s="35">
        <v>0</v>
      </c>
      <c s="36">
        <f>ROUND(ROUND(H782,2)*ROUND(G782,5),2)</f>
      </c>
      <c r="O782">
        <f>(I782*21)/100</f>
      </c>
      <c t="s">
        <v>27</v>
      </c>
    </row>
    <row r="783" spans="1:5" ht="12.75">
      <c r="A783" s="37" t="s">
        <v>55</v>
      </c>
      <c r="E783" s="38" t="s">
        <v>58</v>
      </c>
    </row>
    <row r="784" spans="1:5" ht="12.75">
      <c r="A784" s="39" t="s">
        <v>57</v>
      </c>
      <c r="E784" s="40" t="s">
        <v>58</v>
      </c>
    </row>
    <row r="785" spans="1:5" ht="12.75">
      <c r="A785" t="s">
        <v>59</v>
      </c>
      <c r="E785" s="38" t="s">
        <v>58</v>
      </c>
    </row>
    <row r="786" spans="1:16" ht="25.5">
      <c r="A786" s="26" t="s">
        <v>50</v>
      </c>
      <c s="31" t="s">
        <v>2626</v>
      </c>
      <c s="31" t="s">
        <v>4695</v>
      </c>
      <c s="26" t="s">
        <v>52</v>
      </c>
      <c s="32" t="s">
        <v>4696</v>
      </c>
      <c s="33" t="s">
        <v>82</v>
      </c>
      <c s="34">
        <v>1</v>
      </c>
      <c s="35">
        <v>0</v>
      </c>
      <c s="36">
        <f>ROUND(ROUND(H786,2)*ROUND(G786,5),2)</f>
      </c>
      <c r="O786">
        <f>(I786*21)/100</f>
      </c>
      <c t="s">
        <v>27</v>
      </c>
    </row>
    <row r="787" spans="1:5" ht="12.75">
      <c r="A787" s="37" t="s">
        <v>55</v>
      </c>
      <c r="E787" s="38" t="s">
        <v>58</v>
      </c>
    </row>
    <row r="788" spans="1:5" ht="12.75">
      <c r="A788" s="39" t="s">
        <v>57</v>
      </c>
      <c r="E788" s="40" t="s">
        <v>58</v>
      </c>
    </row>
    <row r="789" spans="1:5" ht="12.75">
      <c r="A789" t="s">
        <v>59</v>
      </c>
      <c r="E789" s="38" t="s">
        <v>58</v>
      </c>
    </row>
    <row r="790" spans="1:16" ht="38.25">
      <c r="A790" s="26" t="s">
        <v>50</v>
      </c>
      <c s="31" t="s">
        <v>2706</v>
      </c>
      <c s="31" t="s">
        <v>4697</v>
      </c>
      <c s="26" t="s">
        <v>52</v>
      </c>
      <c s="32" t="s">
        <v>4698</v>
      </c>
      <c s="33" t="s">
        <v>82</v>
      </c>
      <c s="34">
        <v>1</v>
      </c>
      <c s="35">
        <v>0</v>
      </c>
      <c s="36">
        <f>ROUND(ROUND(H790,2)*ROUND(G790,5),2)</f>
      </c>
      <c r="O790">
        <f>(I790*21)/100</f>
      </c>
      <c t="s">
        <v>27</v>
      </c>
    </row>
    <row r="791" spans="1:5" ht="12.75">
      <c r="A791" s="37" t="s">
        <v>55</v>
      </c>
      <c r="E791" s="38" t="s">
        <v>58</v>
      </c>
    </row>
    <row r="792" spans="1:5" ht="12.75">
      <c r="A792" s="39" t="s">
        <v>57</v>
      </c>
      <c r="E792" s="40" t="s">
        <v>58</v>
      </c>
    </row>
    <row r="793" spans="1:5" ht="12.75">
      <c r="A793" t="s">
        <v>59</v>
      </c>
      <c r="E793" s="38" t="s">
        <v>58</v>
      </c>
    </row>
    <row r="794" spans="1:16" ht="38.25">
      <c r="A794" s="26" t="s">
        <v>50</v>
      </c>
      <c s="31" t="s">
        <v>2703</v>
      </c>
      <c s="31" t="s">
        <v>4699</v>
      </c>
      <c s="26" t="s">
        <v>52</v>
      </c>
      <c s="32" t="s">
        <v>4700</v>
      </c>
      <c s="33" t="s">
        <v>82</v>
      </c>
      <c s="34">
        <v>1</v>
      </c>
      <c s="35">
        <v>0</v>
      </c>
      <c s="36">
        <f>ROUND(ROUND(H794,2)*ROUND(G794,5),2)</f>
      </c>
      <c r="O794">
        <f>(I794*21)/100</f>
      </c>
      <c t="s">
        <v>27</v>
      </c>
    </row>
    <row r="795" spans="1:5" ht="12.75">
      <c r="A795" s="37" t="s">
        <v>55</v>
      </c>
      <c r="E795" s="38" t="s">
        <v>58</v>
      </c>
    </row>
    <row r="796" spans="1:5" ht="12.75">
      <c r="A796" s="39" t="s">
        <v>57</v>
      </c>
      <c r="E796" s="40" t="s">
        <v>58</v>
      </c>
    </row>
    <row r="797" spans="1:5" ht="12.75">
      <c r="A797" t="s">
        <v>59</v>
      </c>
      <c r="E797" s="38" t="s">
        <v>58</v>
      </c>
    </row>
    <row r="798" spans="1:16" ht="38.25">
      <c r="A798" s="26" t="s">
        <v>50</v>
      </c>
      <c s="31" t="s">
        <v>4701</v>
      </c>
      <c s="31" t="s">
        <v>4702</v>
      </c>
      <c s="26" t="s">
        <v>52</v>
      </c>
      <c s="32" t="s">
        <v>4689</v>
      </c>
      <c s="33" t="s">
        <v>82</v>
      </c>
      <c s="34">
        <v>1</v>
      </c>
      <c s="35">
        <v>0</v>
      </c>
      <c s="36">
        <f>ROUND(ROUND(H798,2)*ROUND(G798,5),2)</f>
      </c>
      <c r="O798">
        <f>(I798*21)/100</f>
      </c>
      <c t="s">
        <v>27</v>
      </c>
    </row>
    <row r="799" spans="1:5" ht="12.75">
      <c r="A799" s="37" t="s">
        <v>55</v>
      </c>
      <c r="E799" s="38" t="s">
        <v>58</v>
      </c>
    </row>
    <row r="800" spans="1:5" ht="12.75">
      <c r="A800" s="39" t="s">
        <v>57</v>
      </c>
      <c r="E800" s="40" t="s">
        <v>58</v>
      </c>
    </row>
    <row r="801" spans="1:5" ht="12.75">
      <c r="A801" t="s">
        <v>59</v>
      </c>
      <c r="E801" s="38" t="s">
        <v>58</v>
      </c>
    </row>
    <row r="802" spans="1:16" ht="38.25">
      <c r="A802" s="26" t="s">
        <v>50</v>
      </c>
      <c s="31" t="s">
        <v>4703</v>
      </c>
      <c s="31" t="s">
        <v>4704</v>
      </c>
      <c s="26" t="s">
        <v>52</v>
      </c>
      <c s="32" t="s">
        <v>4705</v>
      </c>
      <c s="33" t="s">
        <v>82</v>
      </c>
      <c s="34">
        <v>1</v>
      </c>
      <c s="35">
        <v>0</v>
      </c>
      <c s="36">
        <f>ROUND(ROUND(H802,2)*ROUND(G802,5),2)</f>
      </c>
      <c r="O802">
        <f>(I802*21)/100</f>
      </c>
      <c t="s">
        <v>27</v>
      </c>
    </row>
    <row r="803" spans="1:5" ht="12.75">
      <c r="A803" s="37" t="s">
        <v>55</v>
      </c>
      <c r="E803" s="38" t="s">
        <v>58</v>
      </c>
    </row>
    <row r="804" spans="1:5" ht="12.75">
      <c r="A804" s="39" t="s">
        <v>57</v>
      </c>
      <c r="E804" s="40" t="s">
        <v>58</v>
      </c>
    </row>
    <row r="805" spans="1:5" ht="12.75">
      <c r="A805" t="s">
        <v>59</v>
      </c>
      <c r="E805" s="38" t="s">
        <v>58</v>
      </c>
    </row>
    <row r="806" spans="1:16" ht="38.25">
      <c r="A806" s="26" t="s">
        <v>50</v>
      </c>
      <c s="31" t="s">
        <v>158</v>
      </c>
      <c s="31" t="s">
        <v>4706</v>
      </c>
      <c s="26" t="s">
        <v>52</v>
      </c>
      <c s="32" t="s">
        <v>4707</v>
      </c>
      <c s="33" t="s">
        <v>82</v>
      </c>
      <c s="34">
        <v>1</v>
      </c>
      <c s="35">
        <v>0</v>
      </c>
      <c s="36">
        <f>ROUND(ROUND(H806,2)*ROUND(G806,5),2)</f>
      </c>
      <c r="O806">
        <f>(I806*21)/100</f>
      </c>
      <c t="s">
        <v>27</v>
      </c>
    </row>
    <row r="807" spans="1:5" ht="12.75">
      <c r="A807" s="37" t="s">
        <v>55</v>
      </c>
      <c r="E807" s="38" t="s">
        <v>58</v>
      </c>
    </row>
    <row r="808" spans="1:5" ht="12.75">
      <c r="A808" s="39" t="s">
        <v>57</v>
      </c>
      <c r="E808" s="40" t="s">
        <v>58</v>
      </c>
    </row>
    <row r="809" spans="1:5" ht="12.75">
      <c r="A809" t="s">
        <v>59</v>
      </c>
      <c r="E809" s="38" t="s">
        <v>58</v>
      </c>
    </row>
    <row r="810" spans="1:16" ht="38.25">
      <c r="A810" s="26" t="s">
        <v>50</v>
      </c>
      <c s="31" t="s">
        <v>4708</v>
      </c>
      <c s="31" t="s">
        <v>4709</v>
      </c>
      <c s="26" t="s">
        <v>52</v>
      </c>
      <c s="32" t="s">
        <v>4710</v>
      </c>
      <c s="33" t="s">
        <v>82</v>
      </c>
      <c s="34">
        <v>1</v>
      </c>
      <c s="35">
        <v>0</v>
      </c>
      <c s="36">
        <f>ROUND(ROUND(H810,2)*ROUND(G810,5),2)</f>
      </c>
      <c r="O810">
        <f>(I810*21)/100</f>
      </c>
      <c t="s">
        <v>27</v>
      </c>
    </row>
    <row r="811" spans="1:5" ht="12.75">
      <c r="A811" s="37" t="s">
        <v>55</v>
      </c>
      <c r="E811" s="38" t="s">
        <v>58</v>
      </c>
    </row>
    <row r="812" spans="1:5" ht="12.75">
      <c r="A812" s="39" t="s">
        <v>57</v>
      </c>
      <c r="E812" s="40" t="s">
        <v>58</v>
      </c>
    </row>
    <row r="813" spans="1:5" ht="12.75">
      <c r="A813" t="s">
        <v>59</v>
      </c>
      <c r="E813" s="38" t="s">
        <v>58</v>
      </c>
    </row>
    <row r="814" spans="1:16" ht="25.5">
      <c r="A814" s="26" t="s">
        <v>50</v>
      </c>
      <c s="31" t="s">
        <v>4711</v>
      </c>
      <c s="31" t="s">
        <v>4712</v>
      </c>
      <c s="26" t="s">
        <v>52</v>
      </c>
      <c s="32" t="s">
        <v>4713</v>
      </c>
      <c s="33" t="s">
        <v>82</v>
      </c>
      <c s="34">
        <v>1</v>
      </c>
      <c s="35">
        <v>0</v>
      </c>
      <c s="36">
        <f>ROUND(ROUND(H814,2)*ROUND(G814,5),2)</f>
      </c>
      <c r="O814">
        <f>(I814*21)/100</f>
      </c>
      <c t="s">
        <v>27</v>
      </c>
    </row>
    <row r="815" spans="1:5" ht="12.75">
      <c r="A815" s="37" t="s">
        <v>55</v>
      </c>
      <c r="E815" s="38" t="s">
        <v>58</v>
      </c>
    </row>
    <row r="816" spans="1:5" ht="12.75">
      <c r="A816" s="39" t="s">
        <v>57</v>
      </c>
      <c r="E816" s="40" t="s">
        <v>58</v>
      </c>
    </row>
    <row r="817" spans="1:5" ht="12.75">
      <c r="A817" t="s">
        <v>59</v>
      </c>
      <c r="E817" s="38" t="s">
        <v>58</v>
      </c>
    </row>
    <row r="818" spans="1:16" ht="38.25">
      <c r="A818" s="26" t="s">
        <v>50</v>
      </c>
      <c s="31" t="s">
        <v>4714</v>
      </c>
      <c s="31" t="s">
        <v>4715</v>
      </c>
      <c s="26" t="s">
        <v>52</v>
      </c>
      <c s="32" t="s">
        <v>4716</v>
      </c>
      <c s="33" t="s">
        <v>82</v>
      </c>
      <c s="34">
        <v>1</v>
      </c>
      <c s="35">
        <v>0</v>
      </c>
      <c s="36">
        <f>ROUND(ROUND(H818,2)*ROUND(G818,5),2)</f>
      </c>
      <c r="O818">
        <f>(I818*21)/100</f>
      </c>
      <c t="s">
        <v>27</v>
      </c>
    </row>
    <row r="819" spans="1:5" ht="12.75">
      <c r="A819" s="37" t="s">
        <v>55</v>
      </c>
      <c r="E819" s="38" t="s">
        <v>58</v>
      </c>
    </row>
    <row r="820" spans="1:5" ht="12.75">
      <c r="A820" s="39" t="s">
        <v>57</v>
      </c>
      <c r="E820" s="40" t="s">
        <v>58</v>
      </c>
    </row>
    <row r="821" spans="1:5" ht="12.75">
      <c r="A821" t="s">
        <v>59</v>
      </c>
      <c r="E821" s="38" t="s">
        <v>58</v>
      </c>
    </row>
    <row r="822" spans="1:16" ht="25.5">
      <c r="A822" s="26" t="s">
        <v>50</v>
      </c>
      <c s="31" t="s">
        <v>4717</v>
      </c>
      <c s="31" t="s">
        <v>4718</v>
      </c>
      <c s="26" t="s">
        <v>52</v>
      </c>
      <c s="32" t="s">
        <v>4719</v>
      </c>
      <c s="33" t="s">
        <v>82</v>
      </c>
      <c s="34">
        <v>1</v>
      </c>
      <c s="35">
        <v>0</v>
      </c>
      <c s="36">
        <f>ROUND(ROUND(H822,2)*ROUND(G822,5),2)</f>
      </c>
      <c r="O822">
        <f>(I822*21)/100</f>
      </c>
      <c t="s">
        <v>27</v>
      </c>
    </row>
    <row r="823" spans="1:5" ht="12.75">
      <c r="A823" s="37" t="s">
        <v>55</v>
      </c>
      <c r="E823" s="38" t="s">
        <v>58</v>
      </c>
    </row>
    <row r="824" spans="1:5" ht="12.75">
      <c r="A824" s="39" t="s">
        <v>57</v>
      </c>
      <c r="E824" s="40" t="s">
        <v>58</v>
      </c>
    </row>
    <row r="825" spans="1:5" ht="12.75">
      <c r="A825" t="s">
        <v>59</v>
      </c>
      <c r="E825" s="38" t="s">
        <v>58</v>
      </c>
    </row>
    <row r="826" spans="1:16" ht="38.25">
      <c r="A826" s="26" t="s">
        <v>50</v>
      </c>
      <c s="31" t="s">
        <v>4720</v>
      </c>
      <c s="31" t="s">
        <v>4721</v>
      </c>
      <c s="26" t="s">
        <v>52</v>
      </c>
      <c s="32" t="s">
        <v>4722</v>
      </c>
      <c s="33" t="s">
        <v>82</v>
      </c>
      <c s="34">
        <v>1</v>
      </c>
      <c s="35">
        <v>0</v>
      </c>
      <c s="36">
        <f>ROUND(ROUND(H826,2)*ROUND(G826,5),2)</f>
      </c>
      <c r="O826">
        <f>(I826*21)/100</f>
      </c>
      <c t="s">
        <v>27</v>
      </c>
    </row>
    <row r="827" spans="1:5" ht="12.75">
      <c r="A827" s="37" t="s">
        <v>55</v>
      </c>
      <c r="E827" s="38" t="s">
        <v>58</v>
      </c>
    </row>
    <row r="828" spans="1:5" ht="12.75">
      <c r="A828" s="39" t="s">
        <v>57</v>
      </c>
      <c r="E828" s="40" t="s">
        <v>58</v>
      </c>
    </row>
    <row r="829" spans="1:5" ht="12.75">
      <c r="A829" t="s">
        <v>59</v>
      </c>
      <c r="E829" s="38" t="s">
        <v>58</v>
      </c>
    </row>
    <row r="830" spans="1:16" ht="25.5">
      <c r="A830" s="26" t="s">
        <v>50</v>
      </c>
      <c s="31" t="s">
        <v>4723</v>
      </c>
      <c s="31" t="s">
        <v>4724</v>
      </c>
      <c s="26" t="s">
        <v>52</v>
      </c>
      <c s="32" t="s">
        <v>4725</v>
      </c>
      <c s="33" t="s">
        <v>82</v>
      </c>
      <c s="34">
        <v>1</v>
      </c>
      <c s="35">
        <v>0</v>
      </c>
      <c s="36">
        <f>ROUND(ROUND(H830,2)*ROUND(G830,5),2)</f>
      </c>
      <c r="O830">
        <f>(I830*21)/100</f>
      </c>
      <c t="s">
        <v>27</v>
      </c>
    </row>
    <row r="831" spans="1:5" ht="12.75">
      <c r="A831" s="37" t="s">
        <v>55</v>
      </c>
      <c r="E831" s="38" t="s">
        <v>58</v>
      </c>
    </row>
    <row r="832" spans="1:5" ht="12.75">
      <c r="A832" s="39" t="s">
        <v>57</v>
      </c>
      <c r="E832" s="40" t="s">
        <v>58</v>
      </c>
    </row>
    <row r="833" spans="1:5" ht="12.75">
      <c r="A833" t="s">
        <v>59</v>
      </c>
      <c r="E833" s="38" t="s">
        <v>58</v>
      </c>
    </row>
    <row r="834" spans="1:16" ht="25.5">
      <c r="A834" s="26" t="s">
        <v>50</v>
      </c>
      <c s="31" t="s">
        <v>4726</v>
      </c>
      <c s="31" t="s">
        <v>4727</v>
      </c>
      <c s="26" t="s">
        <v>52</v>
      </c>
      <c s="32" t="s">
        <v>4725</v>
      </c>
      <c s="33" t="s">
        <v>82</v>
      </c>
      <c s="34">
        <v>1</v>
      </c>
      <c s="35">
        <v>0</v>
      </c>
      <c s="36">
        <f>ROUND(ROUND(H834,2)*ROUND(G834,5),2)</f>
      </c>
      <c r="O834">
        <f>(I834*21)/100</f>
      </c>
      <c t="s">
        <v>27</v>
      </c>
    </row>
    <row r="835" spans="1:5" ht="12.75">
      <c r="A835" s="37" t="s">
        <v>55</v>
      </c>
      <c r="E835" s="38" t="s">
        <v>58</v>
      </c>
    </row>
    <row r="836" spans="1:5" ht="12.75">
      <c r="A836" s="39" t="s">
        <v>57</v>
      </c>
      <c r="E836" s="40" t="s">
        <v>58</v>
      </c>
    </row>
    <row r="837" spans="1:5" ht="12.75">
      <c r="A837" t="s">
        <v>59</v>
      </c>
      <c r="E837" s="38" t="s">
        <v>58</v>
      </c>
    </row>
    <row r="838" spans="1:16" ht="25.5">
      <c r="A838" s="26" t="s">
        <v>50</v>
      </c>
      <c s="31" t="s">
        <v>4728</v>
      </c>
      <c s="31" t="s">
        <v>4729</v>
      </c>
      <c s="26" t="s">
        <v>52</v>
      </c>
      <c s="32" t="s">
        <v>4725</v>
      </c>
      <c s="33" t="s">
        <v>82</v>
      </c>
      <c s="34">
        <v>1</v>
      </c>
      <c s="35">
        <v>0</v>
      </c>
      <c s="36">
        <f>ROUND(ROUND(H838,2)*ROUND(G838,5),2)</f>
      </c>
      <c r="O838">
        <f>(I838*21)/100</f>
      </c>
      <c t="s">
        <v>27</v>
      </c>
    </row>
    <row r="839" spans="1:5" ht="12.75">
      <c r="A839" s="37" t="s">
        <v>55</v>
      </c>
      <c r="E839" s="38" t="s">
        <v>58</v>
      </c>
    </row>
    <row r="840" spans="1:5" ht="12.75">
      <c r="A840" s="39" t="s">
        <v>57</v>
      </c>
      <c r="E840" s="40" t="s">
        <v>58</v>
      </c>
    </row>
    <row r="841" spans="1:5" ht="12.75">
      <c r="A841" t="s">
        <v>59</v>
      </c>
      <c r="E841" s="38" t="s">
        <v>58</v>
      </c>
    </row>
    <row r="842" spans="1:16" ht="25.5">
      <c r="A842" s="26" t="s">
        <v>50</v>
      </c>
      <c s="31" t="s">
        <v>4730</v>
      </c>
      <c s="31" t="s">
        <v>4731</v>
      </c>
      <c s="26" t="s">
        <v>52</v>
      </c>
      <c s="32" t="s">
        <v>4725</v>
      </c>
      <c s="33" t="s">
        <v>82</v>
      </c>
      <c s="34">
        <v>1</v>
      </c>
      <c s="35">
        <v>0</v>
      </c>
      <c s="36">
        <f>ROUND(ROUND(H842,2)*ROUND(G842,5),2)</f>
      </c>
      <c r="O842">
        <f>(I842*21)/100</f>
      </c>
      <c t="s">
        <v>27</v>
      </c>
    </row>
    <row r="843" spans="1:5" ht="12.75">
      <c r="A843" s="37" t="s">
        <v>55</v>
      </c>
      <c r="E843" s="38" t="s">
        <v>58</v>
      </c>
    </row>
    <row r="844" spans="1:5" ht="12.75">
      <c r="A844" s="39" t="s">
        <v>57</v>
      </c>
      <c r="E844" s="40" t="s">
        <v>58</v>
      </c>
    </row>
    <row r="845" spans="1:5" ht="12.75">
      <c r="A845" t="s">
        <v>59</v>
      </c>
      <c r="E845" s="38" t="s">
        <v>58</v>
      </c>
    </row>
    <row r="846" spans="1:16" ht="25.5">
      <c r="A846" s="26" t="s">
        <v>50</v>
      </c>
      <c s="31" t="s">
        <v>4732</v>
      </c>
      <c s="31" t="s">
        <v>4733</v>
      </c>
      <c s="26" t="s">
        <v>52</v>
      </c>
      <c s="32" t="s">
        <v>4734</v>
      </c>
      <c s="33" t="s">
        <v>82</v>
      </c>
      <c s="34">
        <v>1</v>
      </c>
      <c s="35">
        <v>0</v>
      </c>
      <c s="36">
        <f>ROUND(ROUND(H846,2)*ROUND(G846,5),2)</f>
      </c>
      <c r="O846">
        <f>(I846*21)/100</f>
      </c>
      <c t="s">
        <v>27</v>
      </c>
    </row>
    <row r="847" spans="1:5" ht="12.75">
      <c r="A847" s="37" t="s">
        <v>55</v>
      </c>
      <c r="E847" s="38" t="s">
        <v>58</v>
      </c>
    </row>
    <row r="848" spans="1:5" ht="12.75">
      <c r="A848" s="39" t="s">
        <v>57</v>
      </c>
      <c r="E848" s="40" t="s">
        <v>58</v>
      </c>
    </row>
    <row r="849" spans="1:5" ht="12.75">
      <c r="A849" t="s">
        <v>59</v>
      </c>
      <c r="E849" s="38" t="s">
        <v>58</v>
      </c>
    </row>
    <row r="850" spans="1:16" ht="25.5">
      <c r="A850" s="26" t="s">
        <v>50</v>
      </c>
      <c s="31" t="s">
        <v>4735</v>
      </c>
      <c s="31" t="s">
        <v>4736</v>
      </c>
      <c s="26" t="s">
        <v>52</v>
      </c>
      <c s="32" t="s">
        <v>4737</v>
      </c>
      <c s="33" t="s">
        <v>82</v>
      </c>
      <c s="34">
        <v>1</v>
      </c>
      <c s="35">
        <v>0</v>
      </c>
      <c s="36">
        <f>ROUND(ROUND(H850,2)*ROUND(G850,5),2)</f>
      </c>
      <c r="O850">
        <f>(I850*21)/100</f>
      </c>
      <c t="s">
        <v>27</v>
      </c>
    </row>
    <row r="851" spans="1:5" ht="12.75">
      <c r="A851" s="37" t="s">
        <v>55</v>
      </c>
      <c r="E851" s="38" t="s">
        <v>58</v>
      </c>
    </row>
    <row r="852" spans="1:5" ht="12.75">
      <c r="A852" s="39" t="s">
        <v>57</v>
      </c>
      <c r="E852" s="40" t="s">
        <v>58</v>
      </c>
    </row>
    <row r="853" spans="1:5" ht="12.75">
      <c r="A853" t="s">
        <v>59</v>
      </c>
      <c r="E853" s="38" t="s">
        <v>58</v>
      </c>
    </row>
    <row r="854" spans="1:16" ht="25.5">
      <c r="A854" s="26" t="s">
        <v>50</v>
      </c>
      <c s="31" t="s">
        <v>4738</v>
      </c>
      <c s="31" t="s">
        <v>4739</v>
      </c>
      <c s="26" t="s">
        <v>52</v>
      </c>
      <c s="32" t="s">
        <v>4740</v>
      </c>
      <c s="33" t="s">
        <v>82</v>
      </c>
      <c s="34">
        <v>1</v>
      </c>
      <c s="35">
        <v>0</v>
      </c>
      <c s="36">
        <f>ROUND(ROUND(H854,2)*ROUND(G854,5),2)</f>
      </c>
      <c r="O854">
        <f>(I854*21)/100</f>
      </c>
      <c t="s">
        <v>27</v>
      </c>
    </row>
    <row r="855" spans="1:5" ht="12.75">
      <c r="A855" s="37" t="s">
        <v>55</v>
      </c>
      <c r="E855" s="38" t="s">
        <v>58</v>
      </c>
    </row>
    <row r="856" spans="1:5" ht="12.75">
      <c r="A856" s="39" t="s">
        <v>57</v>
      </c>
      <c r="E856" s="40" t="s">
        <v>58</v>
      </c>
    </row>
    <row r="857" spans="1:5" ht="12.75">
      <c r="A857" t="s">
        <v>59</v>
      </c>
      <c r="E857" s="38" t="s">
        <v>58</v>
      </c>
    </row>
    <row r="858" spans="1:16" ht="25.5">
      <c r="A858" s="26" t="s">
        <v>50</v>
      </c>
      <c s="31" t="s">
        <v>4741</v>
      </c>
      <c s="31" t="s">
        <v>4742</v>
      </c>
      <c s="26" t="s">
        <v>52</v>
      </c>
      <c s="32" t="s">
        <v>4719</v>
      </c>
      <c s="33" t="s">
        <v>82</v>
      </c>
      <c s="34">
        <v>1</v>
      </c>
      <c s="35">
        <v>0</v>
      </c>
      <c s="36">
        <f>ROUND(ROUND(H858,2)*ROUND(G858,5),2)</f>
      </c>
      <c r="O858">
        <f>(I858*21)/100</f>
      </c>
      <c t="s">
        <v>27</v>
      </c>
    </row>
    <row r="859" spans="1:5" ht="12.75">
      <c r="A859" s="37" t="s">
        <v>55</v>
      </c>
      <c r="E859" s="38" t="s">
        <v>58</v>
      </c>
    </row>
    <row r="860" spans="1:5" ht="12.75">
      <c r="A860" s="39" t="s">
        <v>57</v>
      </c>
      <c r="E860" s="40" t="s">
        <v>58</v>
      </c>
    </row>
    <row r="861" spans="1:5" ht="12.75">
      <c r="A861" t="s">
        <v>59</v>
      </c>
      <c r="E861" s="38" t="s">
        <v>58</v>
      </c>
    </row>
    <row r="862" spans="1:16" ht="38.25">
      <c r="A862" s="26" t="s">
        <v>50</v>
      </c>
      <c s="31" t="s">
        <v>4743</v>
      </c>
      <c s="31" t="s">
        <v>4744</v>
      </c>
      <c s="26" t="s">
        <v>52</v>
      </c>
      <c s="32" t="s">
        <v>4745</v>
      </c>
      <c s="33" t="s">
        <v>82</v>
      </c>
      <c s="34">
        <v>1</v>
      </c>
      <c s="35">
        <v>0</v>
      </c>
      <c s="36">
        <f>ROUND(ROUND(H862,2)*ROUND(G862,5),2)</f>
      </c>
      <c r="O862">
        <f>(I862*21)/100</f>
      </c>
      <c t="s">
        <v>27</v>
      </c>
    </row>
    <row r="863" spans="1:5" ht="12.75">
      <c r="A863" s="37" t="s">
        <v>55</v>
      </c>
      <c r="E863" s="38" t="s">
        <v>58</v>
      </c>
    </row>
    <row r="864" spans="1:5" ht="12.75">
      <c r="A864" s="39" t="s">
        <v>57</v>
      </c>
      <c r="E864" s="40" t="s">
        <v>58</v>
      </c>
    </row>
    <row r="865" spans="1:5" ht="12.75">
      <c r="A865" t="s">
        <v>59</v>
      </c>
      <c r="E865" s="38" t="s">
        <v>58</v>
      </c>
    </row>
    <row r="866" spans="1:16" ht="38.25">
      <c r="A866" s="26" t="s">
        <v>50</v>
      </c>
      <c s="31" t="s">
        <v>4746</v>
      </c>
      <c s="31" t="s">
        <v>4747</v>
      </c>
      <c s="26" t="s">
        <v>52</v>
      </c>
      <c s="32" t="s">
        <v>4748</v>
      </c>
      <c s="33" t="s">
        <v>82</v>
      </c>
      <c s="34">
        <v>1</v>
      </c>
      <c s="35">
        <v>0</v>
      </c>
      <c s="36">
        <f>ROUND(ROUND(H866,2)*ROUND(G866,5),2)</f>
      </c>
      <c r="O866">
        <f>(I866*21)/100</f>
      </c>
      <c t="s">
        <v>27</v>
      </c>
    </row>
    <row r="867" spans="1:5" ht="12.75">
      <c r="A867" s="37" t="s">
        <v>55</v>
      </c>
      <c r="E867" s="38" t="s">
        <v>58</v>
      </c>
    </row>
    <row r="868" spans="1:5" ht="12.75">
      <c r="A868" s="39" t="s">
        <v>57</v>
      </c>
      <c r="E868" s="40" t="s">
        <v>58</v>
      </c>
    </row>
    <row r="869" spans="1:5" ht="12.75">
      <c r="A869" t="s">
        <v>59</v>
      </c>
      <c r="E869" s="38" t="s">
        <v>58</v>
      </c>
    </row>
    <row r="870" spans="1:16" ht="25.5">
      <c r="A870" s="26" t="s">
        <v>50</v>
      </c>
      <c s="31" t="s">
        <v>4749</v>
      </c>
      <c s="31" t="s">
        <v>4750</v>
      </c>
      <c s="26" t="s">
        <v>52</v>
      </c>
      <c s="32" t="s">
        <v>4751</v>
      </c>
      <c s="33" t="s">
        <v>82</v>
      </c>
      <c s="34">
        <v>1</v>
      </c>
      <c s="35">
        <v>0</v>
      </c>
      <c s="36">
        <f>ROUND(ROUND(H870,2)*ROUND(G870,5),2)</f>
      </c>
      <c r="O870">
        <f>(I870*21)/100</f>
      </c>
      <c t="s">
        <v>27</v>
      </c>
    </row>
    <row r="871" spans="1:5" ht="12.75">
      <c r="A871" s="37" t="s">
        <v>55</v>
      </c>
      <c r="E871" s="38" t="s">
        <v>58</v>
      </c>
    </row>
    <row r="872" spans="1:5" ht="12.75">
      <c r="A872" s="39" t="s">
        <v>57</v>
      </c>
      <c r="E872" s="40" t="s">
        <v>58</v>
      </c>
    </row>
    <row r="873" spans="1:5" ht="12.75">
      <c r="A873" t="s">
        <v>59</v>
      </c>
      <c r="E873" s="38" t="s">
        <v>58</v>
      </c>
    </row>
    <row r="874" spans="1:16" ht="38.25">
      <c r="A874" s="26" t="s">
        <v>50</v>
      </c>
      <c s="31" t="s">
        <v>4752</v>
      </c>
      <c s="31" t="s">
        <v>4753</v>
      </c>
      <c s="26" t="s">
        <v>52</v>
      </c>
      <c s="32" t="s">
        <v>4754</v>
      </c>
      <c s="33" t="s">
        <v>82</v>
      </c>
      <c s="34">
        <v>1</v>
      </c>
      <c s="35">
        <v>0</v>
      </c>
      <c s="36">
        <f>ROUND(ROUND(H874,2)*ROUND(G874,5),2)</f>
      </c>
      <c r="O874">
        <f>(I874*21)/100</f>
      </c>
      <c t="s">
        <v>27</v>
      </c>
    </row>
    <row r="875" spans="1:5" ht="12.75">
      <c r="A875" s="37" t="s">
        <v>55</v>
      </c>
      <c r="E875" s="38" t="s">
        <v>58</v>
      </c>
    </row>
    <row r="876" spans="1:5" ht="12.75">
      <c r="A876" s="39" t="s">
        <v>57</v>
      </c>
      <c r="E876" s="40" t="s">
        <v>58</v>
      </c>
    </row>
    <row r="877" spans="1:5" ht="12.75">
      <c r="A877" t="s">
        <v>59</v>
      </c>
      <c r="E877" s="38" t="s">
        <v>58</v>
      </c>
    </row>
    <row r="878" spans="1:16" ht="38.25">
      <c r="A878" s="26" t="s">
        <v>50</v>
      </c>
      <c s="31" t="s">
        <v>4755</v>
      </c>
      <c s="31" t="s">
        <v>4756</v>
      </c>
      <c s="26" t="s">
        <v>52</v>
      </c>
      <c s="32" t="s">
        <v>4754</v>
      </c>
      <c s="33" t="s">
        <v>82</v>
      </c>
      <c s="34">
        <v>1</v>
      </c>
      <c s="35">
        <v>0</v>
      </c>
      <c s="36">
        <f>ROUND(ROUND(H878,2)*ROUND(G878,5),2)</f>
      </c>
      <c r="O878">
        <f>(I878*21)/100</f>
      </c>
      <c t="s">
        <v>27</v>
      </c>
    </row>
    <row r="879" spans="1:5" ht="12.75">
      <c r="A879" s="37" t="s">
        <v>55</v>
      </c>
      <c r="E879" s="38" t="s">
        <v>58</v>
      </c>
    </row>
    <row r="880" spans="1:5" ht="12.75">
      <c r="A880" s="39" t="s">
        <v>57</v>
      </c>
      <c r="E880" s="40" t="s">
        <v>58</v>
      </c>
    </row>
    <row r="881" spans="1:5" ht="12.75">
      <c r="A881" t="s">
        <v>59</v>
      </c>
      <c r="E881" s="38" t="s">
        <v>58</v>
      </c>
    </row>
    <row r="882" spans="1:16" ht="38.25">
      <c r="A882" s="26" t="s">
        <v>50</v>
      </c>
      <c s="31" t="s">
        <v>4757</v>
      </c>
      <c s="31" t="s">
        <v>4758</v>
      </c>
      <c s="26" t="s">
        <v>52</v>
      </c>
      <c s="32" t="s">
        <v>4759</v>
      </c>
      <c s="33" t="s">
        <v>82</v>
      </c>
      <c s="34">
        <v>1</v>
      </c>
      <c s="35">
        <v>0</v>
      </c>
      <c s="36">
        <f>ROUND(ROUND(H882,2)*ROUND(G882,5),2)</f>
      </c>
      <c r="O882">
        <f>(I882*21)/100</f>
      </c>
      <c t="s">
        <v>27</v>
      </c>
    </row>
    <row r="883" spans="1:5" ht="12.75">
      <c r="A883" s="37" t="s">
        <v>55</v>
      </c>
      <c r="E883" s="38" t="s">
        <v>58</v>
      </c>
    </row>
    <row r="884" spans="1:5" ht="12.75">
      <c r="A884" s="39" t="s">
        <v>57</v>
      </c>
      <c r="E884" s="40" t="s">
        <v>58</v>
      </c>
    </row>
    <row r="885" spans="1:5" ht="12.75">
      <c r="A885" t="s">
        <v>59</v>
      </c>
      <c r="E885" s="38" t="s">
        <v>58</v>
      </c>
    </row>
    <row r="886" spans="1:16" ht="38.25">
      <c r="A886" s="26" t="s">
        <v>50</v>
      </c>
      <c s="31" t="s">
        <v>4760</v>
      </c>
      <c s="31" t="s">
        <v>4761</v>
      </c>
      <c s="26" t="s">
        <v>52</v>
      </c>
      <c s="32" t="s">
        <v>4754</v>
      </c>
      <c s="33" t="s">
        <v>82</v>
      </c>
      <c s="34">
        <v>1</v>
      </c>
      <c s="35">
        <v>0</v>
      </c>
      <c s="36">
        <f>ROUND(ROUND(H886,2)*ROUND(G886,5),2)</f>
      </c>
      <c r="O886">
        <f>(I886*21)/100</f>
      </c>
      <c t="s">
        <v>27</v>
      </c>
    </row>
    <row r="887" spans="1:5" ht="12.75">
      <c r="A887" s="37" t="s">
        <v>55</v>
      </c>
      <c r="E887" s="38" t="s">
        <v>58</v>
      </c>
    </row>
    <row r="888" spans="1:5" ht="12.75">
      <c r="A888" s="39" t="s">
        <v>57</v>
      </c>
      <c r="E888" s="40" t="s">
        <v>58</v>
      </c>
    </row>
    <row r="889" spans="1:5" ht="12.75">
      <c r="A889" t="s">
        <v>59</v>
      </c>
      <c r="E889" s="38" t="s">
        <v>58</v>
      </c>
    </row>
    <row r="890" spans="1:16" ht="38.25">
      <c r="A890" s="26" t="s">
        <v>50</v>
      </c>
      <c s="31" t="s">
        <v>4762</v>
      </c>
      <c s="31" t="s">
        <v>4763</v>
      </c>
      <c s="26" t="s">
        <v>52</v>
      </c>
      <c s="32" t="s">
        <v>4764</v>
      </c>
      <c s="33" t="s">
        <v>82</v>
      </c>
      <c s="34">
        <v>1</v>
      </c>
      <c s="35">
        <v>0</v>
      </c>
      <c s="36">
        <f>ROUND(ROUND(H890,2)*ROUND(G890,5),2)</f>
      </c>
      <c r="O890">
        <f>(I890*21)/100</f>
      </c>
      <c t="s">
        <v>27</v>
      </c>
    </row>
    <row r="891" spans="1:5" ht="12.75">
      <c r="A891" s="37" t="s">
        <v>55</v>
      </c>
      <c r="E891" s="38" t="s">
        <v>58</v>
      </c>
    </row>
    <row r="892" spans="1:5" ht="12.75">
      <c r="A892" s="39" t="s">
        <v>57</v>
      </c>
      <c r="E892" s="40" t="s">
        <v>58</v>
      </c>
    </row>
    <row r="893" spans="1:5" ht="12.75">
      <c r="A893" t="s">
        <v>59</v>
      </c>
      <c r="E893" s="38" t="s">
        <v>58</v>
      </c>
    </row>
    <row r="894" spans="1:16" ht="38.25">
      <c r="A894" s="26" t="s">
        <v>50</v>
      </c>
      <c s="31" t="s">
        <v>4765</v>
      </c>
      <c s="31" t="s">
        <v>4766</v>
      </c>
      <c s="26" t="s">
        <v>52</v>
      </c>
      <c s="32" t="s">
        <v>4767</v>
      </c>
      <c s="33" t="s">
        <v>82</v>
      </c>
      <c s="34">
        <v>1</v>
      </c>
      <c s="35">
        <v>0</v>
      </c>
      <c s="36">
        <f>ROUND(ROUND(H894,2)*ROUND(G894,5),2)</f>
      </c>
      <c r="O894">
        <f>(I894*21)/100</f>
      </c>
      <c t="s">
        <v>27</v>
      </c>
    </row>
    <row r="895" spans="1:5" ht="12.75">
      <c r="A895" s="37" t="s">
        <v>55</v>
      </c>
      <c r="E895" s="38" t="s">
        <v>58</v>
      </c>
    </row>
    <row r="896" spans="1:5" ht="12.75">
      <c r="A896" s="39" t="s">
        <v>57</v>
      </c>
      <c r="E896" s="40" t="s">
        <v>58</v>
      </c>
    </row>
    <row r="897" spans="1:5" ht="12.75">
      <c r="A897" t="s">
        <v>59</v>
      </c>
      <c r="E897" s="38" t="s">
        <v>58</v>
      </c>
    </row>
    <row r="898" spans="1:16" ht="38.25">
      <c r="A898" s="26" t="s">
        <v>50</v>
      </c>
      <c s="31" t="s">
        <v>4768</v>
      </c>
      <c s="31" t="s">
        <v>4769</v>
      </c>
      <c s="26" t="s">
        <v>52</v>
      </c>
      <c s="32" t="s">
        <v>4770</v>
      </c>
      <c s="33" t="s">
        <v>82</v>
      </c>
      <c s="34">
        <v>1</v>
      </c>
      <c s="35">
        <v>0</v>
      </c>
      <c s="36">
        <f>ROUND(ROUND(H898,2)*ROUND(G898,5),2)</f>
      </c>
      <c r="O898">
        <f>(I898*21)/100</f>
      </c>
      <c t="s">
        <v>27</v>
      </c>
    </row>
    <row r="899" spans="1:5" ht="12.75">
      <c r="A899" s="37" t="s">
        <v>55</v>
      </c>
      <c r="E899" s="38" t="s">
        <v>58</v>
      </c>
    </row>
    <row r="900" spans="1:5" ht="12.75">
      <c r="A900" s="39" t="s">
        <v>57</v>
      </c>
      <c r="E900" s="40" t="s">
        <v>58</v>
      </c>
    </row>
    <row r="901" spans="1:5" ht="12.75">
      <c r="A901" t="s">
        <v>59</v>
      </c>
      <c r="E901" s="38" t="s">
        <v>58</v>
      </c>
    </row>
    <row r="902" spans="1:16" ht="38.25">
      <c r="A902" s="26" t="s">
        <v>50</v>
      </c>
      <c s="31" t="s">
        <v>4771</v>
      </c>
      <c s="31" t="s">
        <v>4772</v>
      </c>
      <c s="26" t="s">
        <v>52</v>
      </c>
      <c s="32" t="s">
        <v>4773</v>
      </c>
      <c s="33" t="s">
        <v>82</v>
      </c>
      <c s="34">
        <v>1</v>
      </c>
      <c s="35">
        <v>0</v>
      </c>
      <c s="36">
        <f>ROUND(ROUND(H902,2)*ROUND(G902,5),2)</f>
      </c>
      <c r="O902">
        <f>(I902*21)/100</f>
      </c>
      <c t="s">
        <v>27</v>
      </c>
    </row>
    <row r="903" spans="1:5" ht="12.75">
      <c r="A903" s="37" t="s">
        <v>55</v>
      </c>
      <c r="E903" s="38" t="s">
        <v>58</v>
      </c>
    </row>
    <row r="904" spans="1:5" ht="12.75">
      <c r="A904" s="39" t="s">
        <v>57</v>
      </c>
      <c r="E904" s="40" t="s">
        <v>58</v>
      </c>
    </row>
    <row r="905" spans="1:5" ht="12.75">
      <c r="A905" t="s">
        <v>59</v>
      </c>
      <c r="E905" s="38" t="s">
        <v>58</v>
      </c>
    </row>
    <row r="906" spans="1:16" ht="38.25">
      <c r="A906" s="26" t="s">
        <v>50</v>
      </c>
      <c s="31" t="s">
        <v>4774</v>
      </c>
      <c s="31" t="s">
        <v>4775</v>
      </c>
      <c s="26" t="s">
        <v>52</v>
      </c>
      <c s="32" t="s">
        <v>4776</v>
      </c>
      <c s="33" t="s">
        <v>82</v>
      </c>
      <c s="34">
        <v>1</v>
      </c>
      <c s="35">
        <v>0</v>
      </c>
      <c s="36">
        <f>ROUND(ROUND(H906,2)*ROUND(G906,5),2)</f>
      </c>
      <c r="O906">
        <f>(I906*21)/100</f>
      </c>
      <c t="s">
        <v>27</v>
      </c>
    </row>
    <row r="907" spans="1:5" ht="12.75">
      <c r="A907" s="37" t="s">
        <v>55</v>
      </c>
      <c r="E907" s="38" t="s">
        <v>58</v>
      </c>
    </row>
    <row r="908" spans="1:5" ht="12.75">
      <c r="A908" s="39" t="s">
        <v>57</v>
      </c>
      <c r="E908" s="40" t="s">
        <v>58</v>
      </c>
    </row>
    <row r="909" spans="1:5" ht="12.75">
      <c r="A909" t="s">
        <v>59</v>
      </c>
      <c r="E909" s="38" t="s">
        <v>58</v>
      </c>
    </row>
    <row r="910" spans="1:16" ht="38.25">
      <c r="A910" s="26" t="s">
        <v>50</v>
      </c>
      <c s="31" t="s">
        <v>4777</v>
      </c>
      <c s="31" t="s">
        <v>4778</v>
      </c>
      <c s="26" t="s">
        <v>52</v>
      </c>
      <c s="32" t="s">
        <v>4779</v>
      </c>
      <c s="33" t="s">
        <v>82</v>
      </c>
      <c s="34">
        <v>1</v>
      </c>
      <c s="35">
        <v>0</v>
      </c>
      <c s="36">
        <f>ROUND(ROUND(H910,2)*ROUND(G910,5),2)</f>
      </c>
      <c r="O910">
        <f>(I910*21)/100</f>
      </c>
      <c t="s">
        <v>27</v>
      </c>
    </row>
    <row r="911" spans="1:5" ht="12.75">
      <c r="A911" s="37" t="s">
        <v>55</v>
      </c>
      <c r="E911" s="38" t="s">
        <v>58</v>
      </c>
    </row>
    <row r="912" spans="1:5" ht="12.75">
      <c r="A912" s="39" t="s">
        <v>57</v>
      </c>
      <c r="E912" s="40" t="s">
        <v>58</v>
      </c>
    </row>
    <row r="913" spans="1:5" ht="12.75">
      <c r="A913" t="s">
        <v>59</v>
      </c>
      <c r="E913" s="38" t="s">
        <v>58</v>
      </c>
    </row>
    <row r="914" spans="1:16" ht="25.5">
      <c r="A914" s="26" t="s">
        <v>50</v>
      </c>
      <c s="31" t="s">
        <v>4780</v>
      </c>
      <c s="31" t="s">
        <v>4781</v>
      </c>
      <c s="26" t="s">
        <v>52</v>
      </c>
      <c s="32" t="s">
        <v>4782</v>
      </c>
      <c s="33" t="s">
        <v>82</v>
      </c>
      <c s="34">
        <v>1</v>
      </c>
      <c s="35">
        <v>0</v>
      </c>
      <c s="36">
        <f>ROUND(ROUND(H914,2)*ROUND(G914,5),2)</f>
      </c>
      <c r="O914">
        <f>(I914*21)/100</f>
      </c>
      <c t="s">
        <v>27</v>
      </c>
    </row>
    <row r="915" spans="1:5" ht="12.75">
      <c r="A915" s="37" t="s">
        <v>55</v>
      </c>
      <c r="E915" s="38" t="s">
        <v>58</v>
      </c>
    </row>
    <row r="916" spans="1:5" ht="12.75">
      <c r="A916" s="39" t="s">
        <v>57</v>
      </c>
      <c r="E916" s="40" t="s">
        <v>58</v>
      </c>
    </row>
    <row r="917" spans="1:5" ht="12.75">
      <c r="A917" t="s">
        <v>59</v>
      </c>
      <c r="E917" s="38" t="s">
        <v>58</v>
      </c>
    </row>
    <row r="918" spans="1:16" ht="38.25">
      <c r="A918" s="26" t="s">
        <v>50</v>
      </c>
      <c s="31" t="s">
        <v>4783</v>
      </c>
      <c s="31" t="s">
        <v>4784</v>
      </c>
      <c s="26" t="s">
        <v>52</v>
      </c>
      <c s="32" t="s">
        <v>4785</v>
      </c>
      <c s="33" t="s">
        <v>82</v>
      </c>
      <c s="34">
        <v>1</v>
      </c>
      <c s="35">
        <v>0</v>
      </c>
      <c s="36">
        <f>ROUND(ROUND(H918,2)*ROUND(G918,5),2)</f>
      </c>
      <c r="O918">
        <f>(I918*21)/100</f>
      </c>
      <c t="s">
        <v>27</v>
      </c>
    </row>
    <row r="919" spans="1:5" ht="12.75">
      <c r="A919" s="37" t="s">
        <v>55</v>
      </c>
      <c r="E919" s="38" t="s">
        <v>58</v>
      </c>
    </row>
    <row r="920" spans="1:5" ht="12.75">
      <c r="A920" s="39" t="s">
        <v>57</v>
      </c>
      <c r="E920" s="40" t="s">
        <v>58</v>
      </c>
    </row>
    <row r="921" spans="1:5" ht="12.75">
      <c r="A921" t="s">
        <v>59</v>
      </c>
      <c r="E921" s="38" t="s">
        <v>58</v>
      </c>
    </row>
    <row r="922" spans="1:16" ht="38.25">
      <c r="A922" s="26" t="s">
        <v>50</v>
      </c>
      <c s="31" t="s">
        <v>4786</v>
      </c>
      <c s="31" t="s">
        <v>4787</v>
      </c>
      <c s="26" t="s">
        <v>52</v>
      </c>
      <c s="32" t="s">
        <v>4788</v>
      </c>
      <c s="33" t="s">
        <v>82</v>
      </c>
      <c s="34">
        <v>1</v>
      </c>
      <c s="35">
        <v>0</v>
      </c>
      <c s="36">
        <f>ROUND(ROUND(H922,2)*ROUND(G922,5),2)</f>
      </c>
      <c r="O922">
        <f>(I922*21)/100</f>
      </c>
      <c t="s">
        <v>27</v>
      </c>
    </row>
    <row r="923" spans="1:5" ht="12.75">
      <c r="A923" s="37" t="s">
        <v>55</v>
      </c>
      <c r="E923" s="38" t="s">
        <v>58</v>
      </c>
    </row>
    <row r="924" spans="1:5" ht="12.75">
      <c r="A924" s="39" t="s">
        <v>57</v>
      </c>
      <c r="E924" s="40" t="s">
        <v>58</v>
      </c>
    </row>
    <row r="925" spans="1:5" ht="12.75">
      <c r="A925" t="s">
        <v>59</v>
      </c>
      <c r="E925" s="38" t="s">
        <v>58</v>
      </c>
    </row>
    <row r="926" spans="1:16" ht="38.25">
      <c r="A926" s="26" t="s">
        <v>50</v>
      </c>
      <c s="31" t="s">
        <v>4789</v>
      </c>
      <c s="31" t="s">
        <v>4790</v>
      </c>
      <c s="26" t="s">
        <v>52</v>
      </c>
      <c s="32" t="s">
        <v>4785</v>
      </c>
      <c s="33" t="s">
        <v>82</v>
      </c>
      <c s="34">
        <v>1</v>
      </c>
      <c s="35">
        <v>0</v>
      </c>
      <c s="36">
        <f>ROUND(ROUND(H926,2)*ROUND(G926,5),2)</f>
      </c>
      <c r="O926">
        <f>(I926*21)/100</f>
      </c>
      <c t="s">
        <v>27</v>
      </c>
    </row>
    <row r="927" spans="1:5" ht="12.75">
      <c r="A927" s="37" t="s">
        <v>55</v>
      </c>
      <c r="E927" s="38" t="s">
        <v>58</v>
      </c>
    </row>
    <row r="928" spans="1:5" ht="12.75">
      <c r="A928" s="39" t="s">
        <v>57</v>
      </c>
      <c r="E928" s="40" t="s">
        <v>58</v>
      </c>
    </row>
    <row r="929" spans="1:5" ht="12.75">
      <c r="A929" t="s">
        <v>59</v>
      </c>
      <c r="E929" s="38" t="s">
        <v>58</v>
      </c>
    </row>
    <row r="930" spans="1:16" ht="12.75">
      <c r="A930" s="26" t="s">
        <v>50</v>
      </c>
      <c s="31" t="s">
        <v>4791</v>
      </c>
      <c s="31" t="s">
        <v>4792</v>
      </c>
      <c s="26" t="s">
        <v>52</v>
      </c>
      <c s="32" t="s">
        <v>4793</v>
      </c>
      <c s="33" t="s">
        <v>82</v>
      </c>
      <c s="34">
        <v>1</v>
      </c>
      <c s="35">
        <v>0</v>
      </c>
      <c s="36">
        <f>ROUND(ROUND(H930,2)*ROUND(G930,5),2)</f>
      </c>
      <c r="O930">
        <f>(I930*21)/100</f>
      </c>
      <c t="s">
        <v>27</v>
      </c>
    </row>
    <row r="931" spans="1:5" ht="12.75">
      <c r="A931" s="37" t="s">
        <v>55</v>
      </c>
      <c r="E931" s="38" t="s">
        <v>58</v>
      </c>
    </row>
    <row r="932" spans="1:5" ht="12.75">
      <c r="A932" s="39" t="s">
        <v>57</v>
      </c>
      <c r="E932" s="40" t="s">
        <v>58</v>
      </c>
    </row>
    <row r="933" spans="1:5" ht="12.75">
      <c r="A933" t="s">
        <v>59</v>
      </c>
      <c r="E933" s="38" t="s">
        <v>58</v>
      </c>
    </row>
    <row r="934" spans="1:16" ht="25.5">
      <c r="A934" s="26" t="s">
        <v>50</v>
      </c>
      <c s="31" t="s">
        <v>4794</v>
      </c>
      <c s="31" t="s">
        <v>4795</v>
      </c>
      <c s="26" t="s">
        <v>52</v>
      </c>
      <c s="32" t="s">
        <v>4796</v>
      </c>
      <c s="33" t="s">
        <v>82</v>
      </c>
      <c s="34">
        <v>1</v>
      </c>
      <c s="35">
        <v>0</v>
      </c>
      <c s="36">
        <f>ROUND(ROUND(H934,2)*ROUND(G934,5),2)</f>
      </c>
      <c r="O934">
        <f>(I934*21)/100</f>
      </c>
      <c t="s">
        <v>27</v>
      </c>
    </row>
    <row r="935" spans="1:5" ht="12.75">
      <c r="A935" s="37" t="s">
        <v>55</v>
      </c>
      <c r="E935" s="38" t="s">
        <v>58</v>
      </c>
    </row>
    <row r="936" spans="1:5" ht="12.75">
      <c r="A936" s="39" t="s">
        <v>57</v>
      </c>
      <c r="E936" s="40" t="s">
        <v>58</v>
      </c>
    </row>
    <row r="937" spans="1:5" ht="12.75">
      <c r="A937" t="s">
        <v>59</v>
      </c>
      <c r="E937" s="38" t="s">
        <v>58</v>
      </c>
    </row>
    <row r="938" spans="1:16" ht="25.5">
      <c r="A938" s="26" t="s">
        <v>50</v>
      </c>
      <c s="31" t="s">
        <v>4797</v>
      </c>
      <c s="31" t="s">
        <v>4798</v>
      </c>
      <c s="26" t="s">
        <v>52</v>
      </c>
      <c s="32" t="s">
        <v>4799</v>
      </c>
      <c s="33" t="s">
        <v>82</v>
      </c>
      <c s="34">
        <v>1</v>
      </c>
      <c s="35">
        <v>0</v>
      </c>
      <c s="36">
        <f>ROUND(ROUND(H938,2)*ROUND(G938,5),2)</f>
      </c>
      <c r="O938">
        <f>(I938*21)/100</f>
      </c>
      <c t="s">
        <v>27</v>
      </c>
    </row>
    <row r="939" spans="1:5" ht="12.75">
      <c r="A939" s="37" t="s">
        <v>55</v>
      </c>
      <c r="E939" s="38" t="s">
        <v>58</v>
      </c>
    </row>
    <row r="940" spans="1:5" ht="12.75">
      <c r="A940" s="39" t="s">
        <v>57</v>
      </c>
      <c r="E940" s="40" t="s">
        <v>58</v>
      </c>
    </row>
    <row r="941" spans="1:5" ht="12.75">
      <c r="A941" t="s">
        <v>59</v>
      </c>
      <c r="E941" s="38" t="s">
        <v>58</v>
      </c>
    </row>
    <row r="942" spans="1:16" ht="38.25">
      <c r="A942" s="26" t="s">
        <v>50</v>
      </c>
      <c s="31" t="s">
        <v>4800</v>
      </c>
      <c s="31" t="s">
        <v>4801</v>
      </c>
      <c s="26" t="s">
        <v>52</v>
      </c>
      <c s="32" t="s">
        <v>4802</v>
      </c>
      <c s="33" t="s">
        <v>82</v>
      </c>
      <c s="34">
        <v>1</v>
      </c>
      <c s="35">
        <v>0</v>
      </c>
      <c s="36">
        <f>ROUND(ROUND(H942,2)*ROUND(G942,5),2)</f>
      </c>
      <c r="O942">
        <f>(I942*21)/100</f>
      </c>
      <c t="s">
        <v>27</v>
      </c>
    </row>
    <row r="943" spans="1:5" ht="12.75">
      <c r="A943" s="37" t="s">
        <v>55</v>
      </c>
      <c r="E943" s="38" t="s">
        <v>58</v>
      </c>
    </row>
    <row r="944" spans="1:5" ht="12.75">
      <c r="A944" s="39" t="s">
        <v>57</v>
      </c>
      <c r="E944" s="40" t="s">
        <v>58</v>
      </c>
    </row>
    <row r="945" spans="1:5" ht="12.75">
      <c r="A945" t="s">
        <v>59</v>
      </c>
      <c r="E945" s="38" t="s">
        <v>58</v>
      </c>
    </row>
    <row r="946" spans="1:16" ht="25.5">
      <c r="A946" s="26" t="s">
        <v>50</v>
      </c>
      <c s="31" t="s">
        <v>4803</v>
      </c>
      <c s="31" t="s">
        <v>4804</v>
      </c>
      <c s="26" t="s">
        <v>52</v>
      </c>
      <c s="32" t="s">
        <v>4805</v>
      </c>
      <c s="33" t="s">
        <v>82</v>
      </c>
      <c s="34">
        <v>1</v>
      </c>
      <c s="35">
        <v>0</v>
      </c>
      <c s="36">
        <f>ROUND(ROUND(H946,2)*ROUND(G946,5),2)</f>
      </c>
      <c r="O946">
        <f>(I946*21)/100</f>
      </c>
      <c t="s">
        <v>27</v>
      </c>
    </row>
    <row r="947" spans="1:5" ht="12.75">
      <c r="A947" s="37" t="s">
        <v>55</v>
      </c>
      <c r="E947" s="38" t="s">
        <v>58</v>
      </c>
    </row>
    <row r="948" spans="1:5" ht="12.75">
      <c r="A948" s="39" t="s">
        <v>57</v>
      </c>
      <c r="E948" s="40" t="s">
        <v>58</v>
      </c>
    </row>
    <row r="949" spans="1:5" ht="12.75">
      <c r="A949" t="s">
        <v>59</v>
      </c>
      <c r="E949" s="38" t="s">
        <v>58</v>
      </c>
    </row>
    <row r="950" spans="1:16" ht="38.25">
      <c r="A950" s="26" t="s">
        <v>50</v>
      </c>
      <c s="31" t="s">
        <v>4806</v>
      </c>
      <c s="31" t="s">
        <v>4807</v>
      </c>
      <c s="26" t="s">
        <v>52</v>
      </c>
      <c s="32" t="s">
        <v>4788</v>
      </c>
      <c s="33" t="s">
        <v>82</v>
      </c>
      <c s="34">
        <v>1</v>
      </c>
      <c s="35">
        <v>0</v>
      </c>
      <c s="36">
        <f>ROUND(ROUND(H950,2)*ROUND(G950,5),2)</f>
      </c>
      <c r="O950">
        <f>(I950*21)/100</f>
      </c>
      <c t="s">
        <v>27</v>
      </c>
    </row>
    <row r="951" spans="1:5" ht="12.75">
      <c r="A951" s="37" t="s">
        <v>55</v>
      </c>
      <c r="E951" s="38" t="s">
        <v>58</v>
      </c>
    </row>
    <row r="952" spans="1:5" ht="12.75">
      <c r="A952" s="39" t="s">
        <v>57</v>
      </c>
      <c r="E952" s="40" t="s">
        <v>58</v>
      </c>
    </row>
    <row r="953" spans="1:5" ht="12.75">
      <c r="A953" t="s">
        <v>59</v>
      </c>
      <c r="E953" s="38" t="s">
        <v>58</v>
      </c>
    </row>
    <row r="954" spans="1:16" ht="12.75">
      <c r="A954" s="26" t="s">
        <v>50</v>
      </c>
      <c s="31" t="s">
        <v>4808</v>
      </c>
      <c s="31" t="s">
        <v>4809</v>
      </c>
      <c s="26" t="s">
        <v>52</v>
      </c>
      <c s="32" t="s">
        <v>4810</v>
      </c>
      <c s="33" t="s">
        <v>82</v>
      </c>
      <c s="34">
        <v>1</v>
      </c>
      <c s="35">
        <v>0</v>
      </c>
      <c s="36">
        <f>ROUND(ROUND(H954,2)*ROUND(G954,5),2)</f>
      </c>
      <c r="O954">
        <f>(I954*21)/100</f>
      </c>
      <c t="s">
        <v>27</v>
      </c>
    </row>
    <row r="955" spans="1:5" ht="12.75">
      <c r="A955" s="37" t="s">
        <v>55</v>
      </c>
      <c r="E955" s="38" t="s">
        <v>58</v>
      </c>
    </row>
    <row r="956" spans="1:5" ht="12.75">
      <c r="A956" s="39" t="s">
        <v>57</v>
      </c>
      <c r="E956" s="40" t="s">
        <v>58</v>
      </c>
    </row>
    <row r="957" spans="1:5" ht="12.75">
      <c r="A957" t="s">
        <v>59</v>
      </c>
      <c r="E957" s="38" t="s">
        <v>58</v>
      </c>
    </row>
    <row r="958" spans="1:16" ht="12.75">
      <c r="A958" s="26" t="s">
        <v>50</v>
      </c>
      <c s="31" t="s">
        <v>4811</v>
      </c>
      <c s="31" t="s">
        <v>4812</v>
      </c>
      <c s="26" t="s">
        <v>52</v>
      </c>
      <c s="32" t="s">
        <v>4813</v>
      </c>
      <c s="33" t="s">
        <v>82</v>
      </c>
      <c s="34">
        <v>1</v>
      </c>
      <c s="35">
        <v>0</v>
      </c>
      <c s="36">
        <f>ROUND(ROUND(H958,2)*ROUND(G958,5),2)</f>
      </c>
      <c r="O958">
        <f>(I958*21)/100</f>
      </c>
      <c t="s">
        <v>27</v>
      </c>
    </row>
    <row r="959" spans="1:5" ht="12.75">
      <c r="A959" s="37" t="s">
        <v>55</v>
      </c>
      <c r="E959" s="38" t="s">
        <v>58</v>
      </c>
    </row>
    <row r="960" spans="1:5" ht="12.75">
      <c r="A960" s="39" t="s">
        <v>57</v>
      </c>
      <c r="E960" s="40" t="s">
        <v>58</v>
      </c>
    </row>
    <row r="961" spans="1:5" ht="12.75">
      <c r="A961" t="s">
        <v>59</v>
      </c>
      <c r="E961" s="38" t="s">
        <v>58</v>
      </c>
    </row>
    <row r="962" spans="1:16" ht="38.25">
      <c r="A962" s="26" t="s">
        <v>50</v>
      </c>
      <c s="31" t="s">
        <v>4814</v>
      </c>
      <c s="31" t="s">
        <v>4815</v>
      </c>
      <c s="26" t="s">
        <v>52</v>
      </c>
      <c s="32" t="s">
        <v>4816</v>
      </c>
      <c s="33" t="s">
        <v>82</v>
      </c>
      <c s="34">
        <v>1</v>
      </c>
      <c s="35">
        <v>0</v>
      </c>
      <c s="36">
        <f>ROUND(ROUND(H962,2)*ROUND(G962,5),2)</f>
      </c>
      <c r="O962">
        <f>(I962*21)/100</f>
      </c>
      <c t="s">
        <v>27</v>
      </c>
    </row>
    <row r="963" spans="1:5" ht="12.75">
      <c r="A963" s="37" t="s">
        <v>55</v>
      </c>
      <c r="E963" s="38" t="s">
        <v>58</v>
      </c>
    </row>
    <row r="964" spans="1:5" ht="12.75">
      <c r="A964" s="39" t="s">
        <v>57</v>
      </c>
      <c r="E964" s="40" t="s">
        <v>58</v>
      </c>
    </row>
    <row r="965" spans="1:5" ht="12.75">
      <c r="A965" t="s">
        <v>59</v>
      </c>
      <c r="E965"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77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4817</v>
      </c>
      <c s="41">
        <f>0+I9</f>
      </c>
      <c r="O3" t="s">
        <v>22</v>
      </c>
      <c t="s">
        <v>27</v>
      </c>
    </row>
    <row r="4" spans="1:16" ht="15" customHeight="1">
      <c r="A4" t="s">
        <v>16</v>
      </c>
      <c s="12" t="s">
        <v>17</v>
      </c>
      <c s="13" t="s">
        <v>3464</v>
      </c>
      <c s="1"/>
      <c s="14" t="s">
        <v>3465</v>
      </c>
      <c s="1"/>
      <c s="1"/>
      <c s="11"/>
      <c s="11"/>
      <c r="O4" t="s">
        <v>23</v>
      </c>
      <c t="s">
        <v>27</v>
      </c>
    </row>
    <row r="5" spans="1:16" ht="12.75" customHeight="1">
      <c r="A5" t="s">
        <v>20</v>
      </c>
      <c s="16" t="s">
        <v>21</v>
      </c>
      <c s="17" t="s">
        <v>4817</v>
      </c>
      <c s="6"/>
      <c s="18" t="s">
        <v>4818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812</v>
      </c>
      <c s="27"/>
      <c s="29" t="s">
        <v>2962</v>
      </c>
      <c s="27"/>
      <c s="27"/>
      <c s="27"/>
      <c s="30">
        <f>0+Q9</f>
      </c>
      <c r="O9">
        <f>0+R9</f>
      </c>
      <c r="Q9">
        <f>0+I10+I14+I18+I22+I26+I30+I34+I38+I42+I46+I50+I54+I58+I62+I66+I70+I74+I78+I82+I86+I90+I94+I98+I102+I106+I110+I114+I118+I122+I126+I130+I134+I138+I142+I146+I150+I154+I158+I162+I166+I170+I174+I178+I182+I186+I190+I194+I198+I202+I206+I210+I214+I218+I222+I226+I230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I606+I610+I614+I618+I622+I626+I630+I634+I638+I642+I646+I650+I654+I658+I662+I666+I670+I674+I678+I682+I686+I690+I694+I698+I702+I706+I710+I714+I718+I722+I726+I730+I734+I738+I742+I746+I750+I754+I758+I762+I766+I770</f>
      </c>
      <c>
        <f>0+O10+O14+O18+O22+O26+O30+O34+O38+O42+O46+O50+O54+O58+O62+O66+O70+O74+O78+O82+O86+O90+O94+O98+O102+O106+O110+O114+O118+O122+O126+O130+O134+O138+O142+O146+O150+O154+O158+O162+O166+O170+O174+O178+O182+O186+O190+O194+O198+O202+O206+O210+O214+O218+O222+O226+O230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O606+O610+O614+O618+O622+O626+O630+O634+O638+O642+O646+O650+O654+O658+O662+O666+O670+O674+O678+O682+O686+O690+O694+O698+O702+O706+O710+O714+O718+O722+O726+O730+O734+O738+O742+O746+O750+O754+O758+O762+O766+O770</f>
      </c>
    </row>
    <row r="10" spans="1:16" ht="38.25">
      <c r="A10" s="26" t="s">
        <v>50</v>
      </c>
      <c s="31" t="s">
        <v>4820</v>
      </c>
      <c s="31" t="s">
        <v>4821</v>
      </c>
      <c s="26" t="s">
        <v>52</v>
      </c>
      <c s="32" t="s">
        <v>4822</v>
      </c>
      <c s="33" t="s">
        <v>82</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25.5">
      <c r="A14" s="26" t="s">
        <v>50</v>
      </c>
      <c s="31" t="s">
        <v>4823</v>
      </c>
      <c s="31" t="s">
        <v>4824</v>
      </c>
      <c s="26" t="s">
        <v>52</v>
      </c>
      <c s="32" t="s">
        <v>4825</v>
      </c>
      <c s="33" t="s">
        <v>82</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38.25">
      <c r="A18" s="26" t="s">
        <v>50</v>
      </c>
      <c s="31" t="s">
        <v>4826</v>
      </c>
      <c s="31" t="s">
        <v>4827</v>
      </c>
      <c s="26" t="s">
        <v>52</v>
      </c>
      <c s="32" t="s">
        <v>4828</v>
      </c>
      <c s="33" t="s">
        <v>82</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25.5">
      <c r="A22" s="26" t="s">
        <v>50</v>
      </c>
      <c s="31" t="s">
        <v>4829</v>
      </c>
      <c s="31" t="s">
        <v>4830</v>
      </c>
      <c s="26" t="s">
        <v>52</v>
      </c>
      <c s="32" t="s">
        <v>4831</v>
      </c>
      <c s="33" t="s">
        <v>82</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25.5">
      <c r="A26" s="26" t="s">
        <v>50</v>
      </c>
      <c s="31" t="s">
        <v>4832</v>
      </c>
      <c s="31" t="s">
        <v>4833</v>
      </c>
      <c s="26" t="s">
        <v>52</v>
      </c>
      <c s="32" t="s">
        <v>4834</v>
      </c>
      <c s="33" t="s">
        <v>82</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4835</v>
      </c>
      <c s="31" t="s">
        <v>4836</v>
      </c>
      <c s="26" t="s">
        <v>52</v>
      </c>
      <c s="32" t="s">
        <v>4834</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4837</v>
      </c>
      <c s="31" t="s">
        <v>4838</v>
      </c>
      <c s="26" t="s">
        <v>52</v>
      </c>
      <c s="32" t="s">
        <v>4834</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25.5">
      <c r="A38" s="26" t="s">
        <v>50</v>
      </c>
      <c s="31" t="s">
        <v>4839</v>
      </c>
      <c s="31" t="s">
        <v>4840</v>
      </c>
      <c s="26" t="s">
        <v>52</v>
      </c>
      <c s="32" t="s">
        <v>4834</v>
      </c>
      <c s="33" t="s">
        <v>82</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25.5">
      <c r="A42" s="26" t="s">
        <v>50</v>
      </c>
      <c s="31" t="s">
        <v>4841</v>
      </c>
      <c s="31" t="s">
        <v>4842</v>
      </c>
      <c s="26" t="s">
        <v>52</v>
      </c>
      <c s="32" t="s">
        <v>4834</v>
      </c>
      <c s="33" t="s">
        <v>82</v>
      </c>
      <c s="34">
        <v>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25.5">
      <c r="A46" s="26" t="s">
        <v>50</v>
      </c>
      <c s="31" t="s">
        <v>4843</v>
      </c>
      <c s="31" t="s">
        <v>4844</v>
      </c>
      <c s="26" t="s">
        <v>52</v>
      </c>
      <c s="32" t="s">
        <v>4834</v>
      </c>
      <c s="33" t="s">
        <v>82</v>
      </c>
      <c s="34">
        <v>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4845</v>
      </c>
      <c s="31" t="s">
        <v>4846</v>
      </c>
      <c s="26" t="s">
        <v>52</v>
      </c>
      <c s="32" t="s">
        <v>4834</v>
      </c>
      <c s="33" t="s">
        <v>82</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25.5">
      <c r="A54" s="26" t="s">
        <v>50</v>
      </c>
      <c s="31" t="s">
        <v>4847</v>
      </c>
      <c s="31" t="s">
        <v>4848</v>
      </c>
      <c s="26" t="s">
        <v>52</v>
      </c>
      <c s="32" t="s">
        <v>4834</v>
      </c>
      <c s="33" t="s">
        <v>82</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25.5">
      <c r="A58" s="26" t="s">
        <v>50</v>
      </c>
      <c s="31" t="s">
        <v>4849</v>
      </c>
      <c s="31" t="s">
        <v>4850</v>
      </c>
      <c s="26" t="s">
        <v>52</v>
      </c>
      <c s="32" t="s">
        <v>4851</v>
      </c>
      <c s="33" t="s">
        <v>82</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25.5">
      <c r="A62" s="26" t="s">
        <v>50</v>
      </c>
      <c s="31" t="s">
        <v>4852</v>
      </c>
      <c s="31" t="s">
        <v>4853</v>
      </c>
      <c s="26" t="s">
        <v>52</v>
      </c>
      <c s="32" t="s">
        <v>4851</v>
      </c>
      <c s="33" t="s">
        <v>82</v>
      </c>
      <c s="34">
        <v>1</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25.5">
      <c r="A66" s="26" t="s">
        <v>50</v>
      </c>
      <c s="31" t="s">
        <v>4854</v>
      </c>
      <c s="31" t="s">
        <v>4855</v>
      </c>
      <c s="26" t="s">
        <v>52</v>
      </c>
      <c s="32" t="s">
        <v>4856</v>
      </c>
      <c s="33" t="s">
        <v>82</v>
      </c>
      <c s="34">
        <v>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25.5">
      <c r="A70" s="26" t="s">
        <v>50</v>
      </c>
      <c s="31" t="s">
        <v>4857</v>
      </c>
      <c s="31" t="s">
        <v>4858</v>
      </c>
      <c s="26" t="s">
        <v>52</v>
      </c>
      <c s="32" t="s">
        <v>4859</v>
      </c>
      <c s="33" t="s">
        <v>82</v>
      </c>
      <c s="34">
        <v>1</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25.5">
      <c r="A74" s="26" t="s">
        <v>50</v>
      </c>
      <c s="31" t="s">
        <v>4860</v>
      </c>
      <c s="31" t="s">
        <v>4861</v>
      </c>
      <c s="26" t="s">
        <v>52</v>
      </c>
      <c s="32" t="s">
        <v>4859</v>
      </c>
      <c s="33" t="s">
        <v>82</v>
      </c>
      <c s="34">
        <v>1</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25.5">
      <c r="A78" s="26" t="s">
        <v>50</v>
      </c>
      <c s="31" t="s">
        <v>4862</v>
      </c>
      <c s="31" t="s">
        <v>4863</v>
      </c>
      <c s="26" t="s">
        <v>52</v>
      </c>
      <c s="32" t="s">
        <v>4859</v>
      </c>
      <c s="33" t="s">
        <v>82</v>
      </c>
      <c s="34">
        <v>1</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25.5">
      <c r="A82" s="26" t="s">
        <v>50</v>
      </c>
      <c s="31" t="s">
        <v>4864</v>
      </c>
      <c s="31" t="s">
        <v>4865</v>
      </c>
      <c s="26" t="s">
        <v>52</v>
      </c>
      <c s="32" t="s">
        <v>4856</v>
      </c>
      <c s="33" t="s">
        <v>82</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25.5">
      <c r="A86" s="26" t="s">
        <v>50</v>
      </c>
      <c s="31" t="s">
        <v>4866</v>
      </c>
      <c s="31" t="s">
        <v>4867</v>
      </c>
      <c s="26" t="s">
        <v>52</v>
      </c>
      <c s="32" t="s">
        <v>4859</v>
      </c>
      <c s="33" t="s">
        <v>82</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25.5">
      <c r="A90" s="26" t="s">
        <v>50</v>
      </c>
      <c s="31" t="s">
        <v>4868</v>
      </c>
      <c s="31" t="s">
        <v>4869</v>
      </c>
      <c s="26" t="s">
        <v>52</v>
      </c>
      <c s="32" t="s">
        <v>4859</v>
      </c>
      <c s="33" t="s">
        <v>82</v>
      </c>
      <c s="34">
        <v>1</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25.5">
      <c r="A94" s="26" t="s">
        <v>50</v>
      </c>
      <c s="31" t="s">
        <v>4870</v>
      </c>
      <c s="31" t="s">
        <v>4871</v>
      </c>
      <c s="26" t="s">
        <v>52</v>
      </c>
      <c s="32" t="s">
        <v>4859</v>
      </c>
      <c s="33" t="s">
        <v>82</v>
      </c>
      <c s="34">
        <v>1</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25.5">
      <c r="A98" s="26" t="s">
        <v>50</v>
      </c>
      <c s="31" t="s">
        <v>4872</v>
      </c>
      <c s="31" t="s">
        <v>4873</v>
      </c>
      <c s="26" t="s">
        <v>52</v>
      </c>
      <c s="32" t="s">
        <v>4874</v>
      </c>
      <c s="33" t="s">
        <v>82</v>
      </c>
      <c s="34">
        <v>1</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25.5">
      <c r="A102" s="26" t="s">
        <v>50</v>
      </c>
      <c s="31" t="s">
        <v>4875</v>
      </c>
      <c s="31" t="s">
        <v>4876</v>
      </c>
      <c s="26" t="s">
        <v>52</v>
      </c>
      <c s="32" t="s">
        <v>4874</v>
      </c>
      <c s="33" t="s">
        <v>82</v>
      </c>
      <c s="34">
        <v>1</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25.5">
      <c r="A106" s="26" t="s">
        <v>50</v>
      </c>
      <c s="31" t="s">
        <v>4877</v>
      </c>
      <c s="31" t="s">
        <v>4878</v>
      </c>
      <c s="26" t="s">
        <v>52</v>
      </c>
      <c s="32" t="s">
        <v>4879</v>
      </c>
      <c s="33" t="s">
        <v>82</v>
      </c>
      <c s="34">
        <v>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25.5">
      <c r="A110" s="26" t="s">
        <v>50</v>
      </c>
      <c s="31" t="s">
        <v>4880</v>
      </c>
      <c s="31" t="s">
        <v>4881</v>
      </c>
      <c s="26" t="s">
        <v>52</v>
      </c>
      <c s="32" t="s">
        <v>4882</v>
      </c>
      <c s="33" t="s">
        <v>82</v>
      </c>
      <c s="34">
        <v>1</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25.5">
      <c r="A114" s="26" t="s">
        <v>50</v>
      </c>
      <c s="31" t="s">
        <v>4883</v>
      </c>
      <c s="31" t="s">
        <v>4884</v>
      </c>
      <c s="26" t="s">
        <v>52</v>
      </c>
      <c s="32" t="s">
        <v>4885</v>
      </c>
      <c s="33" t="s">
        <v>82</v>
      </c>
      <c s="34">
        <v>1</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25.5">
      <c r="A118" s="26" t="s">
        <v>50</v>
      </c>
      <c s="31" t="s">
        <v>4886</v>
      </c>
      <c s="31" t="s">
        <v>4887</v>
      </c>
      <c s="26" t="s">
        <v>52</v>
      </c>
      <c s="32" t="s">
        <v>4885</v>
      </c>
      <c s="33" t="s">
        <v>82</v>
      </c>
      <c s="34">
        <v>1</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38.25">
      <c r="A122" s="26" t="s">
        <v>50</v>
      </c>
      <c s="31" t="s">
        <v>4888</v>
      </c>
      <c s="31" t="s">
        <v>4889</v>
      </c>
      <c s="26" t="s">
        <v>52</v>
      </c>
      <c s="32" t="s">
        <v>4890</v>
      </c>
      <c s="33" t="s">
        <v>82</v>
      </c>
      <c s="34">
        <v>1</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25.5">
      <c r="A126" s="26" t="s">
        <v>50</v>
      </c>
      <c s="31" t="s">
        <v>4891</v>
      </c>
      <c s="31" t="s">
        <v>4892</v>
      </c>
      <c s="26" t="s">
        <v>52</v>
      </c>
      <c s="32" t="s">
        <v>4893</v>
      </c>
      <c s="33" t="s">
        <v>82</v>
      </c>
      <c s="34">
        <v>1</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25.5">
      <c r="A130" s="26" t="s">
        <v>50</v>
      </c>
      <c s="31" t="s">
        <v>4894</v>
      </c>
      <c s="31" t="s">
        <v>4895</v>
      </c>
      <c s="26" t="s">
        <v>52</v>
      </c>
      <c s="32" t="s">
        <v>4893</v>
      </c>
      <c s="33" t="s">
        <v>82</v>
      </c>
      <c s="34">
        <v>1</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25.5">
      <c r="A134" s="26" t="s">
        <v>50</v>
      </c>
      <c s="31" t="s">
        <v>4896</v>
      </c>
      <c s="31" t="s">
        <v>4897</v>
      </c>
      <c s="26" t="s">
        <v>52</v>
      </c>
      <c s="32" t="s">
        <v>4893</v>
      </c>
      <c s="33" t="s">
        <v>82</v>
      </c>
      <c s="34">
        <v>1</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25.5">
      <c r="A138" s="26" t="s">
        <v>50</v>
      </c>
      <c s="31" t="s">
        <v>4898</v>
      </c>
      <c s="31" t="s">
        <v>4899</v>
      </c>
      <c s="26" t="s">
        <v>52</v>
      </c>
      <c s="32" t="s">
        <v>4893</v>
      </c>
      <c s="33" t="s">
        <v>82</v>
      </c>
      <c s="34">
        <v>1</v>
      </c>
      <c s="35">
        <v>0</v>
      </c>
      <c s="36">
        <f>ROUND(ROUND(H138,2)*ROUND(G138,5),2)</f>
      </c>
      <c r="O138">
        <f>(I138*21)/100</f>
      </c>
      <c t="s">
        <v>27</v>
      </c>
    </row>
    <row r="139" spans="1:5" ht="12.75">
      <c r="A139" s="37" t="s">
        <v>55</v>
      </c>
      <c r="E139" s="38" t="s">
        <v>58</v>
      </c>
    </row>
    <row r="140" spans="1:5" ht="12.75">
      <c r="A140" s="39" t="s">
        <v>57</v>
      </c>
      <c r="E140" s="40" t="s">
        <v>58</v>
      </c>
    </row>
    <row r="141" spans="1:5" ht="12.75">
      <c r="A141" t="s">
        <v>59</v>
      </c>
      <c r="E141" s="38" t="s">
        <v>58</v>
      </c>
    </row>
    <row r="142" spans="1:16" ht="25.5">
      <c r="A142" s="26" t="s">
        <v>50</v>
      </c>
      <c s="31" t="s">
        <v>4900</v>
      </c>
      <c s="31" t="s">
        <v>4901</v>
      </c>
      <c s="26" t="s">
        <v>52</v>
      </c>
      <c s="32" t="s">
        <v>4893</v>
      </c>
      <c s="33" t="s">
        <v>82</v>
      </c>
      <c s="34">
        <v>1</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25.5">
      <c r="A146" s="26" t="s">
        <v>50</v>
      </c>
      <c s="31" t="s">
        <v>4902</v>
      </c>
      <c s="31" t="s">
        <v>4903</v>
      </c>
      <c s="26" t="s">
        <v>52</v>
      </c>
      <c s="32" t="s">
        <v>4893</v>
      </c>
      <c s="33" t="s">
        <v>82</v>
      </c>
      <c s="34">
        <v>1</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6" ht="25.5">
      <c r="A150" s="26" t="s">
        <v>50</v>
      </c>
      <c s="31" t="s">
        <v>4904</v>
      </c>
      <c s="31" t="s">
        <v>4905</v>
      </c>
      <c s="26" t="s">
        <v>52</v>
      </c>
      <c s="32" t="s">
        <v>4906</v>
      </c>
      <c s="33" t="s">
        <v>82</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25.5">
      <c r="A154" s="26" t="s">
        <v>50</v>
      </c>
      <c s="31" t="s">
        <v>4907</v>
      </c>
      <c s="31" t="s">
        <v>4908</v>
      </c>
      <c s="26" t="s">
        <v>52</v>
      </c>
      <c s="32" t="s">
        <v>4893</v>
      </c>
      <c s="33" t="s">
        <v>82</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6" ht="25.5">
      <c r="A158" s="26" t="s">
        <v>50</v>
      </c>
      <c s="31" t="s">
        <v>4909</v>
      </c>
      <c s="31" t="s">
        <v>4910</v>
      </c>
      <c s="26" t="s">
        <v>52</v>
      </c>
      <c s="32" t="s">
        <v>4911</v>
      </c>
      <c s="33" t="s">
        <v>82</v>
      </c>
      <c s="34">
        <v>1</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25.5">
      <c r="A162" s="26" t="s">
        <v>50</v>
      </c>
      <c s="31" t="s">
        <v>3708</v>
      </c>
      <c s="31" t="s">
        <v>4912</v>
      </c>
      <c s="26" t="s">
        <v>52</v>
      </c>
      <c s="32" t="s">
        <v>4913</v>
      </c>
      <c s="33" t="s">
        <v>82</v>
      </c>
      <c s="34">
        <v>1</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25.5">
      <c r="A166" s="26" t="s">
        <v>50</v>
      </c>
      <c s="31" t="s">
        <v>4914</v>
      </c>
      <c s="31" t="s">
        <v>4915</v>
      </c>
      <c s="26" t="s">
        <v>52</v>
      </c>
      <c s="32" t="s">
        <v>4916</v>
      </c>
      <c s="33" t="s">
        <v>82</v>
      </c>
      <c s="34">
        <v>1</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25.5">
      <c r="A170" s="26" t="s">
        <v>50</v>
      </c>
      <c s="31" t="s">
        <v>4917</v>
      </c>
      <c s="31" t="s">
        <v>4918</v>
      </c>
      <c s="26" t="s">
        <v>52</v>
      </c>
      <c s="32" t="s">
        <v>4916</v>
      </c>
      <c s="33" t="s">
        <v>82</v>
      </c>
      <c s="34">
        <v>1</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25.5">
      <c r="A174" s="26" t="s">
        <v>50</v>
      </c>
      <c s="31" t="s">
        <v>4919</v>
      </c>
      <c s="31" t="s">
        <v>4920</v>
      </c>
      <c s="26" t="s">
        <v>52</v>
      </c>
      <c s="32" t="s">
        <v>4921</v>
      </c>
      <c s="33" t="s">
        <v>82</v>
      </c>
      <c s="34">
        <v>1</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25.5">
      <c r="A178" s="26" t="s">
        <v>50</v>
      </c>
      <c s="31" t="s">
        <v>4922</v>
      </c>
      <c s="31" t="s">
        <v>4923</v>
      </c>
      <c s="26" t="s">
        <v>52</v>
      </c>
      <c s="32" t="s">
        <v>4924</v>
      </c>
      <c s="33" t="s">
        <v>82</v>
      </c>
      <c s="34">
        <v>1</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25.5">
      <c r="A182" s="26" t="s">
        <v>50</v>
      </c>
      <c s="31" t="s">
        <v>4925</v>
      </c>
      <c s="31" t="s">
        <v>4926</v>
      </c>
      <c s="26" t="s">
        <v>52</v>
      </c>
      <c s="32" t="s">
        <v>4927</v>
      </c>
      <c s="33" t="s">
        <v>82</v>
      </c>
      <c s="34">
        <v>1</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25.5">
      <c r="A186" s="26" t="s">
        <v>50</v>
      </c>
      <c s="31" t="s">
        <v>4928</v>
      </c>
      <c s="31" t="s">
        <v>4929</v>
      </c>
      <c s="26" t="s">
        <v>52</v>
      </c>
      <c s="32" t="s">
        <v>4927</v>
      </c>
      <c s="33" t="s">
        <v>82</v>
      </c>
      <c s="34">
        <v>1</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25.5">
      <c r="A190" s="26" t="s">
        <v>50</v>
      </c>
      <c s="31" t="s">
        <v>4930</v>
      </c>
      <c s="31" t="s">
        <v>4931</v>
      </c>
      <c s="26" t="s">
        <v>52</v>
      </c>
      <c s="32" t="s">
        <v>4932</v>
      </c>
      <c s="33" t="s">
        <v>82</v>
      </c>
      <c s="34">
        <v>1</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25.5">
      <c r="A194" s="26" t="s">
        <v>50</v>
      </c>
      <c s="31" t="s">
        <v>4933</v>
      </c>
      <c s="31" t="s">
        <v>4934</v>
      </c>
      <c s="26" t="s">
        <v>52</v>
      </c>
      <c s="32" t="s">
        <v>4935</v>
      </c>
      <c s="33" t="s">
        <v>82</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25.5">
      <c r="A198" s="26" t="s">
        <v>50</v>
      </c>
      <c s="31" t="s">
        <v>4936</v>
      </c>
      <c s="31" t="s">
        <v>4937</v>
      </c>
      <c s="26" t="s">
        <v>52</v>
      </c>
      <c s="32" t="s">
        <v>4938</v>
      </c>
      <c s="33" t="s">
        <v>82</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25.5">
      <c r="A202" s="26" t="s">
        <v>50</v>
      </c>
      <c s="31" t="s">
        <v>4939</v>
      </c>
      <c s="31" t="s">
        <v>4940</v>
      </c>
      <c s="26" t="s">
        <v>52</v>
      </c>
      <c s="32" t="s">
        <v>4941</v>
      </c>
      <c s="33" t="s">
        <v>82</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25.5">
      <c r="A206" s="26" t="s">
        <v>50</v>
      </c>
      <c s="31" t="s">
        <v>4942</v>
      </c>
      <c s="31" t="s">
        <v>4943</v>
      </c>
      <c s="26" t="s">
        <v>52</v>
      </c>
      <c s="32" t="s">
        <v>4941</v>
      </c>
      <c s="33" t="s">
        <v>82</v>
      </c>
      <c s="34">
        <v>1</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25.5">
      <c r="A210" s="26" t="s">
        <v>50</v>
      </c>
      <c s="31" t="s">
        <v>4944</v>
      </c>
      <c s="31" t="s">
        <v>4945</v>
      </c>
      <c s="26" t="s">
        <v>52</v>
      </c>
      <c s="32" t="s">
        <v>4941</v>
      </c>
      <c s="33" t="s">
        <v>82</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25.5">
      <c r="A214" s="26" t="s">
        <v>50</v>
      </c>
      <c s="31" t="s">
        <v>4946</v>
      </c>
      <c s="31" t="s">
        <v>4947</v>
      </c>
      <c s="26" t="s">
        <v>52</v>
      </c>
      <c s="32" t="s">
        <v>4941</v>
      </c>
      <c s="33" t="s">
        <v>82</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25.5">
      <c r="A218" s="26" t="s">
        <v>50</v>
      </c>
      <c s="31" t="s">
        <v>4948</v>
      </c>
      <c s="31" t="s">
        <v>4949</v>
      </c>
      <c s="26" t="s">
        <v>52</v>
      </c>
      <c s="32" t="s">
        <v>4950</v>
      </c>
      <c s="33" t="s">
        <v>82</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25.5">
      <c r="A222" s="26" t="s">
        <v>50</v>
      </c>
      <c s="31" t="s">
        <v>4951</v>
      </c>
      <c s="31" t="s">
        <v>4952</v>
      </c>
      <c s="26" t="s">
        <v>52</v>
      </c>
      <c s="32" t="s">
        <v>4953</v>
      </c>
      <c s="33" t="s">
        <v>82</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25.5">
      <c r="A226" s="26" t="s">
        <v>50</v>
      </c>
      <c s="31" t="s">
        <v>4954</v>
      </c>
      <c s="31" t="s">
        <v>4955</v>
      </c>
      <c s="26" t="s">
        <v>52</v>
      </c>
      <c s="32" t="s">
        <v>4956</v>
      </c>
      <c s="33" t="s">
        <v>82</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25.5">
      <c r="A230" s="26" t="s">
        <v>50</v>
      </c>
      <c s="31" t="s">
        <v>4957</v>
      </c>
      <c s="31" t="s">
        <v>4958</v>
      </c>
      <c s="26" t="s">
        <v>52</v>
      </c>
      <c s="32" t="s">
        <v>4959</v>
      </c>
      <c s="33" t="s">
        <v>82</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25.5">
      <c r="A234" s="26" t="s">
        <v>50</v>
      </c>
      <c s="31" t="s">
        <v>4960</v>
      </c>
      <c s="31" t="s">
        <v>4961</v>
      </c>
      <c s="26" t="s">
        <v>52</v>
      </c>
      <c s="32" t="s">
        <v>4962</v>
      </c>
      <c s="33" t="s">
        <v>82</v>
      </c>
      <c s="34">
        <v>1</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25.5">
      <c r="A238" s="26" t="s">
        <v>50</v>
      </c>
      <c s="31" t="s">
        <v>4963</v>
      </c>
      <c s="31" t="s">
        <v>4964</v>
      </c>
      <c s="26" t="s">
        <v>52</v>
      </c>
      <c s="32" t="s">
        <v>4965</v>
      </c>
      <c s="33" t="s">
        <v>82</v>
      </c>
      <c s="34">
        <v>1</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25.5">
      <c r="A242" s="26" t="s">
        <v>50</v>
      </c>
      <c s="31" t="s">
        <v>4966</v>
      </c>
      <c s="31" t="s">
        <v>4967</v>
      </c>
      <c s="26" t="s">
        <v>52</v>
      </c>
      <c s="32" t="s">
        <v>4965</v>
      </c>
      <c s="33" t="s">
        <v>82</v>
      </c>
      <c s="34">
        <v>1</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25.5">
      <c r="A246" s="26" t="s">
        <v>50</v>
      </c>
      <c s="31" t="s">
        <v>4968</v>
      </c>
      <c s="31" t="s">
        <v>4969</v>
      </c>
      <c s="26" t="s">
        <v>52</v>
      </c>
      <c s="32" t="s">
        <v>4970</v>
      </c>
      <c s="33" t="s">
        <v>82</v>
      </c>
      <c s="34">
        <v>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25.5">
      <c r="A250" s="26" t="s">
        <v>50</v>
      </c>
      <c s="31" t="s">
        <v>4971</v>
      </c>
      <c s="31" t="s">
        <v>4972</v>
      </c>
      <c s="26" t="s">
        <v>52</v>
      </c>
      <c s="32" t="s">
        <v>4973</v>
      </c>
      <c s="33" t="s">
        <v>82</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25.5">
      <c r="A254" s="26" t="s">
        <v>50</v>
      </c>
      <c s="31" t="s">
        <v>4974</v>
      </c>
      <c s="31" t="s">
        <v>4975</v>
      </c>
      <c s="26" t="s">
        <v>52</v>
      </c>
      <c s="32" t="s">
        <v>4970</v>
      </c>
      <c s="33" t="s">
        <v>82</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25.5">
      <c r="A258" s="26" t="s">
        <v>50</v>
      </c>
      <c s="31" t="s">
        <v>4976</v>
      </c>
      <c s="31" t="s">
        <v>4977</v>
      </c>
      <c s="26" t="s">
        <v>52</v>
      </c>
      <c s="32" t="s">
        <v>4978</v>
      </c>
      <c s="33" t="s">
        <v>82</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25.5">
      <c r="A262" s="26" t="s">
        <v>50</v>
      </c>
      <c s="31" t="s">
        <v>4979</v>
      </c>
      <c s="31" t="s">
        <v>4980</v>
      </c>
      <c s="26" t="s">
        <v>52</v>
      </c>
      <c s="32" t="s">
        <v>4981</v>
      </c>
      <c s="33" t="s">
        <v>82</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25.5">
      <c r="A266" s="26" t="s">
        <v>50</v>
      </c>
      <c s="31" t="s">
        <v>4982</v>
      </c>
      <c s="31" t="s">
        <v>4983</v>
      </c>
      <c s="26" t="s">
        <v>52</v>
      </c>
      <c s="32" t="s">
        <v>4984</v>
      </c>
      <c s="33" t="s">
        <v>82</v>
      </c>
      <c s="34">
        <v>1</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25.5">
      <c r="A270" s="26" t="s">
        <v>50</v>
      </c>
      <c s="31" t="s">
        <v>4985</v>
      </c>
      <c s="31" t="s">
        <v>4986</v>
      </c>
      <c s="26" t="s">
        <v>52</v>
      </c>
      <c s="32" t="s">
        <v>4984</v>
      </c>
      <c s="33" t="s">
        <v>82</v>
      </c>
      <c s="34">
        <v>1</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25.5">
      <c r="A274" s="26" t="s">
        <v>50</v>
      </c>
      <c s="31" t="s">
        <v>4987</v>
      </c>
      <c s="31" t="s">
        <v>4988</v>
      </c>
      <c s="26" t="s">
        <v>52</v>
      </c>
      <c s="32" t="s">
        <v>4984</v>
      </c>
      <c s="33" t="s">
        <v>82</v>
      </c>
      <c s="34">
        <v>1</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25.5">
      <c r="A278" s="26" t="s">
        <v>50</v>
      </c>
      <c s="31" t="s">
        <v>4989</v>
      </c>
      <c s="31" t="s">
        <v>4990</v>
      </c>
      <c s="26" t="s">
        <v>52</v>
      </c>
      <c s="32" t="s">
        <v>4991</v>
      </c>
      <c s="33" t="s">
        <v>82</v>
      </c>
      <c s="34">
        <v>1</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25.5">
      <c r="A282" s="26" t="s">
        <v>50</v>
      </c>
      <c s="31" t="s">
        <v>4992</v>
      </c>
      <c s="31" t="s">
        <v>4993</v>
      </c>
      <c s="26" t="s">
        <v>52</v>
      </c>
      <c s="32" t="s">
        <v>4991</v>
      </c>
      <c s="33" t="s">
        <v>82</v>
      </c>
      <c s="34">
        <v>1</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25.5">
      <c r="A286" s="26" t="s">
        <v>50</v>
      </c>
      <c s="31" t="s">
        <v>4994</v>
      </c>
      <c s="31" t="s">
        <v>4995</v>
      </c>
      <c s="26" t="s">
        <v>52</v>
      </c>
      <c s="32" t="s">
        <v>4996</v>
      </c>
      <c s="33" t="s">
        <v>82</v>
      </c>
      <c s="34">
        <v>1</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25.5">
      <c r="A290" s="26" t="s">
        <v>50</v>
      </c>
      <c s="31" t="s">
        <v>4997</v>
      </c>
      <c s="31" t="s">
        <v>4998</v>
      </c>
      <c s="26" t="s">
        <v>52</v>
      </c>
      <c s="32" t="s">
        <v>4996</v>
      </c>
      <c s="33" t="s">
        <v>82</v>
      </c>
      <c s="34">
        <v>1</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25.5">
      <c r="A294" s="26" t="s">
        <v>50</v>
      </c>
      <c s="31" t="s">
        <v>4999</v>
      </c>
      <c s="31" t="s">
        <v>5000</v>
      </c>
      <c s="26" t="s">
        <v>52</v>
      </c>
      <c s="32" t="s">
        <v>4996</v>
      </c>
      <c s="33" t="s">
        <v>82</v>
      </c>
      <c s="34">
        <v>1</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25.5">
      <c r="A298" s="26" t="s">
        <v>50</v>
      </c>
      <c s="31" t="s">
        <v>5001</v>
      </c>
      <c s="31" t="s">
        <v>5002</v>
      </c>
      <c s="26" t="s">
        <v>52</v>
      </c>
      <c s="32" t="s">
        <v>4991</v>
      </c>
      <c s="33" t="s">
        <v>82</v>
      </c>
      <c s="34">
        <v>1</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25.5">
      <c r="A302" s="26" t="s">
        <v>50</v>
      </c>
      <c s="31" t="s">
        <v>5003</v>
      </c>
      <c s="31" t="s">
        <v>5004</v>
      </c>
      <c s="26" t="s">
        <v>52</v>
      </c>
      <c s="32" t="s">
        <v>4991</v>
      </c>
      <c s="33" t="s">
        <v>82</v>
      </c>
      <c s="34">
        <v>1</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25.5">
      <c r="A306" s="26" t="s">
        <v>50</v>
      </c>
      <c s="31" t="s">
        <v>5005</v>
      </c>
      <c s="31" t="s">
        <v>5006</v>
      </c>
      <c s="26" t="s">
        <v>52</v>
      </c>
      <c s="32" t="s">
        <v>5007</v>
      </c>
      <c s="33" t="s">
        <v>82</v>
      </c>
      <c s="34">
        <v>1</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25.5">
      <c r="A310" s="26" t="s">
        <v>50</v>
      </c>
      <c s="31" t="s">
        <v>5008</v>
      </c>
      <c s="31" t="s">
        <v>5009</v>
      </c>
      <c s="26" t="s">
        <v>52</v>
      </c>
      <c s="32" t="s">
        <v>5007</v>
      </c>
      <c s="33" t="s">
        <v>82</v>
      </c>
      <c s="34">
        <v>1</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25.5">
      <c r="A314" s="26" t="s">
        <v>50</v>
      </c>
      <c s="31" t="s">
        <v>5010</v>
      </c>
      <c s="31" t="s">
        <v>5011</v>
      </c>
      <c s="26" t="s">
        <v>52</v>
      </c>
      <c s="32" t="s">
        <v>5007</v>
      </c>
      <c s="33" t="s">
        <v>82</v>
      </c>
      <c s="34">
        <v>1</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25.5">
      <c r="A318" s="26" t="s">
        <v>50</v>
      </c>
      <c s="31" t="s">
        <v>5012</v>
      </c>
      <c s="31" t="s">
        <v>5013</v>
      </c>
      <c s="26" t="s">
        <v>52</v>
      </c>
      <c s="32" t="s">
        <v>5014</v>
      </c>
      <c s="33" t="s">
        <v>82</v>
      </c>
      <c s="34">
        <v>1</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25.5">
      <c r="A322" s="26" t="s">
        <v>50</v>
      </c>
      <c s="31" t="s">
        <v>5015</v>
      </c>
      <c s="31" t="s">
        <v>5016</v>
      </c>
      <c s="26" t="s">
        <v>52</v>
      </c>
      <c s="32" t="s">
        <v>5017</v>
      </c>
      <c s="33" t="s">
        <v>82</v>
      </c>
      <c s="34">
        <v>1</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25.5">
      <c r="A326" s="26" t="s">
        <v>50</v>
      </c>
      <c s="31" t="s">
        <v>5018</v>
      </c>
      <c s="31" t="s">
        <v>5019</v>
      </c>
      <c s="26" t="s">
        <v>52</v>
      </c>
      <c s="32" t="s">
        <v>5020</v>
      </c>
      <c s="33" t="s">
        <v>82</v>
      </c>
      <c s="34">
        <v>1</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25.5">
      <c r="A330" s="26" t="s">
        <v>50</v>
      </c>
      <c s="31" t="s">
        <v>5021</v>
      </c>
      <c s="31" t="s">
        <v>5022</v>
      </c>
      <c s="26" t="s">
        <v>52</v>
      </c>
      <c s="32" t="s">
        <v>5020</v>
      </c>
      <c s="33" t="s">
        <v>82</v>
      </c>
      <c s="34">
        <v>1</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25.5">
      <c r="A334" s="26" t="s">
        <v>50</v>
      </c>
      <c s="31" t="s">
        <v>5023</v>
      </c>
      <c s="31" t="s">
        <v>5024</v>
      </c>
      <c s="26" t="s">
        <v>52</v>
      </c>
      <c s="32" t="s">
        <v>5020</v>
      </c>
      <c s="33" t="s">
        <v>82</v>
      </c>
      <c s="34">
        <v>1</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25.5">
      <c r="A338" s="26" t="s">
        <v>50</v>
      </c>
      <c s="31" t="s">
        <v>5025</v>
      </c>
      <c s="31" t="s">
        <v>5026</v>
      </c>
      <c s="26" t="s">
        <v>52</v>
      </c>
      <c s="32" t="s">
        <v>5020</v>
      </c>
      <c s="33" t="s">
        <v>82</v>
      </c>
      <c s="34">
        <v>1</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25.5">
      <c r="A342" s="26" t="s">
        <v>50</v>
      </c>
      <c s="31" t="s">
        <v>5027</v>
      </c>
      <c s="31" t="s">
        <v>5028</v>
      </c>
      <c s="26" t="s">
        <v>52</v>
      </c>
      <c s="32" t="s">
        <v>5020</v>
      </c>
      <c s="33" t="s">
        <v>82</v>
      </c>
      <c s="34">
        <v>1</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25.5">
      <c r="A346" s="26" t="s">
        <v>50</v>
      </c>
      <c s="31" t="s">
        <v>5029</v>
      </c>
      <c s="31" t="s">
        <v>5030</v>
      </c>
      <c s="26" t="s">
        <v>52</v>
      </c>
      <c s="32" t="s">
        <v>5020</v>
      </c>
      <c s="33" t="s">
        <v>82</v>
      </c>
      <c s="34">
        <v>1</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25.5">
      <c r="A350" s="26" t="s">
        <v>50</v>
      </c>
      <c s="31" t="s">
        <v>5031</v>
      </c>
      <c s="31" t="s">
        <v>5032</v>
      </c>
      <c s="26" t="s">
        <v>52</v>
      </c>
      <c s="32" t="s">
        <v>5033</v>
      </c>
      <c s="33" t="s">
        <v>82</v>
      </c>
      <c s="34">
        <v>1</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25.5">
      <c r="A354" s="26" t="s">
        <v>50</v>
      </c>
      <c s="31" t="s">
        <v>5034</v>
      </c>
      <c s="31" t="s">
        <v>5035</v>
      </c>
      <c s="26" t="s">
        <v>52</v>
      </c>
      <c s="32" t="s">
        <v>5036</v>
      </c>
      <c s="33" t="s">
        <v>82</v>
      </c>
      <c s="34">
        <v>1</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25.5">
      <c r="A358" s="26" t="s">
        <v>50</v>
      </c>
      <c s="31" t="s">
        <v>5037</v>
      </c>
      <c s="31" t="s">
        <v>5038</v>
      </c>
      <c s="26" t="s">
        <v>52</v>
      </c>
      <c s="32" t="s">
        <v>5039</v>
      </c>
      <c s="33" t="s">
        <v>82</v>
      </c>
      <c s="34">
        <v>1</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6" ht="25.5">
      <c r="A362" s="26" t="s">
        <v>50</v>
      </c>
      <c s="31" t="s">
        <v>5040</v>
      </c>
      <c s="31" t="s">
        <v>5041</v>
      </c>
      <c s="26" t="s">
        <v>52</v>
      </c>
      <c s="32" t="s">
        <v>5042</v>
      </c>
      <c s="33" t="s">
        <v>82</v>
      </c>
      <c s="34">
        <v>1</v>
      </c>
      <c s="35">
        <v>0</v>
      </c>
      <c s="36">
        <f>ROUND(ROUND(H362,2)*ROUND(G362,5),2)</f>
      </c>
      <c r="O362">
        <f>(I362*21)/100</f>
      </c>
      <c t="s">
        <v>27</v>
      </c>
    </row>
    <row r="363" spans="1:5" ht="12.75">
      <c r="A363" s="37" t="s">
        <v>55</v>
      </c>
      <c r="E363" s="38" t="s">
        <v>58</v>
      </c>
    </row>
    <row r="364" spans="1:5" ht="12.75">
      <c r="A364" s="39" t="s">
        <v>57</v>
      </c>
      <c r="E364" s="40" t="s">
        <v>58</v>
      </c>
    </row>
    <row r="365" spans="1:5" ht="12.75">
      <c r="A365" t="s">
        <v>59</v>
      </c>
      <c r="E365" s="38" t="s">
        <v>58</v>
      </c>
    </row>
    <row r="366" spans="1:16" ht="25.5">
      <c r="A366" s="26" t="s">
        <v>50</v>
      </c>
      <c s="31" t="s">
        <v>5043</v>
      </c>
      <c s="31" t="s">
        <v>5044</v>
      </c>
      <c s="26" t="s">
        <v>52</v>
      </c>
      <c s="32" t="s">
        <v>5042</v>
      </c>
      <c s="33" t="s">
        <v>82</v>
      </c>
      <c s="34">
        <v>1</v>
      </c>
      <c s="35">
        <v>0</v>
      </c>
      <c s="36">
        <f>ROUND(ROUND(H366,2)*ROUND(G366,5),2)</f>
      </c>
      <c r="O366">
        <f>(I366*21)/100</f>
      </c>
      <c t="s">
        <v>27</v>
      </c>
    </row>
    <row r="367" spans="1:5" ht="12.75">
      <c r="A367" s="37" t="s">
        <v>55</v>
      </c>
      <c r="E367" s="38" t="s">
        <v>58</v>
      </c>
    </row>
    <row r="368" spans="1:5" ht="12.75">
      <c r="A368" s="39" t="s">
        <v>57</v>
      </c>
      <c r="E368" s="40" t="s">
        <v>58</v>
      </c>
    </row>
    <row r="369" spans="1:5" ht="12.75">
      <c r="A369" t="s">
        <v>59</v>
      </c>
      <c r="E369" s="38" t="s">
        <v>58</v>
      </c>
    </row>
    <row r="370" spans="1:16" ht="25.5">
      <c r="A370" s="26" t="s">
        <v>50</v>
      </c>
      <c s="31" t="s">
        <v>5045</v>
      </c>
      <c s="31" t="s">
        <v>5046</v>
      </c>
      <c s="26" t="s">
        <v>52</v>
      </c>
      <c s="32" t="s">
        <v>5047</v>
      </c>
      <c s="33" t="s">
        <v>82</v>
      </c>
      <c s="34">
        <v>1</v>
      </c>
      <c s="35">
        <v>0</v>
      </c>
      <c s="36">
        <f>ROUND(ROUND(H370,2)*ROUND(G370,5),2)</f>
      </c>
      <c r="O370">
        <f>(I370*21)/100</f>
      </c>
      <c t="s">
        <v>27</v>
      </c>
    </row>
    <row r="371" spans="1:5" ht="12.75">
      <c r="A371" s="37" t="s">
        <v>55</v>
      </c>
      <c r="E371" s="38" t="s">
        <v>58</v>
      </c>
    </row>
    <row r="372" spans="1:5" ht="12.75">
      <c r="A372" s="39" t="s">
        <v>57</v>
      </c>
      <c r="E372" s="40" t="s">
        <v>58</v>
      </c>
    </row>
    <row r="373" spans="1:5" ht="12.75">
      <c r="A373" t="s">
        <v>59</v>
      </c>
      <c r="E373" s="38" t="s">
        <v>58</v>
      </c>
    </row>
    <row r="374" spans="1:16" ht="25.5">
      <c r="A374" s="26" t="s">
        <v>50</v>
      </c>
      <c s="31" t="s">
        <v>5048</v>
      </c>
      <c s="31" t="s">
        <v>5049</v>
      </c>
      <c s="26" t="s">
        <v>52</v>
      </c>
      <c s="32" t="s">
        <v>5050</v>
      </c>
      <c s="33" t="s">
        <v>82</v>
      </c>
      <c s="34">
        <v>1</v>
      </c>
      <c s="35">
        <v>0</v>
      </c>
      <c s="36">
        <f>ROUND(ROUND(H374,2)*ROUND(G374,5),2)</f>
      </c>
      <c r="O374">
        <f>(I374*21)/100</f>
      </c>
      <c t="s">
        <v>27</v>
      </c>
    </row>
    <row r="375" spans="1:5" ht="12.75">
      <c r="A375" s="37" t="s">
        <v>55</v>
      </c>
      <c r="E375" s="38" t="s">
        <v>58</v>
      </c>
    </row>
    <row r="376" spans="1:5" ht="12.75">
      <c r="A376" s="39" t="s">
        <v>57</v>
      </c>
      <c r="E376" s="40" t="s">
        <v>58</v>
      </c>
    </row>
    <row r="377" spans="1:5" ht="12.75">
      <c r="A377" t="s">
        <v>59</v>
      </c>
      <c r="E377" s="38" t="s">
        <v>58</v>
      </c>
    </row>
    <row r="378" spans="1:16" ht="25.5">
      <c r="A378" s="26" t="s">
        <v>50</v>
      </c>
      <c s="31" t="s">
        <v>5051</v>
      </c>
      <c s="31" t="s">
        <v>5052</v>
      </c>
      <c s="26" t="s">
        <v>52</v>
      </c>
      <c s="32" t="s">
        <v>5053</v>
      </c>
      <c s="33" t="s">
        <v>82</v>
      </c>
      <c s="34">
        <v>1</v>
      </c>
      <c s="35">
        <v>0</v>
      </c>
      <c s="36">
        <f>ROUND(ROUND(H378,2)*ROUND(G378,5),2)</f>
      </c>
      <c r="O378">
        <f>(I378*21)/100</f>
      </c>
      <c t="s">
        <v>27</v>
      </c>
    </row>
    <row r="379" spans="1:5" ht="12.75">
      <c r="A379" s="37" t="s">
        <v>55</v>
      </c>
      <c r="E379" s="38" t="s">
        <v>58</v>
      </c>
    </row>
    <row r="380" spans="1:5" ht="12.75">
      <c r="A380" s="39" t="s">
        <v>57</v>
      </c>
      <c r="E380" s="40" t="s">
        <v>58</v>
      </c>
    </row>
    <row r="381" spans="1:5" ht="12.75">
      <c r="A381" t="s">
        <v>59</v>
      </c>
      <c r="E381" s="38" t="s">
        <v>58</v>
      </c>
    </row>
    <row r="382" spans="1:16" ht="25.5">
      <c r="A382" s="26" t="s">
        <v>50</v>
      </c>
      <c s="31" t="s">
        <v>5054</v>
      </c>
      <c s="31" t="s">
        <v>5055</v>
      </c>
      <c s="26" t="s">
        <v>52</v>
      </c>
      <c s="32" t="s">
        <v>5053</v>
      </c>
      <c s="33" t="s">
        <v>82</v>
      </c>
      <c s="34">
        <v>1</v>
      </c>
      <c s="35">
        <v>0</v>
      </c>
      <c s="36">
        <f>ROUND(ROUND(H382,2)*ROUND(G382,5),2)</f>
      </c>
      <c r="O382">
        <f>(I382*21)/100</f>
      </c>
      <c t="s">
        <v>27</v>
      </c>
    </row>
    <row r="383" spans="1:5" ht="12.75">
      <c r="A383" s="37" t="s">
        <v>55</v>
      </c>
      <c r="E383" s="38" t="s">
        <v>58</v>
      </c>
    </row>
    <row r="384" spans="1:5" ht="12.75">
      <c r="A384" s="39" t="s">
        <v>57</v>
      </c>
      <c r="E384" s="40" t="s">
        <v>58</v>
      </c>
    </row>
    <row r="385" spans="1:5" ht="12.75">
      <c r="A385" t="s">
        <v>59</v>
      </c>
      <c r="E385" s="38" t="s">
        <v>58</v>
      </c>
    </row>
    <row r="386" spans="1:16" ht="25.5">
      <c r="A386" s="26" t="s">
        <v>50</v>
      </c>
      <c s="31" t="s">
        <v>5056</v>
      </c>
      <c s="31" t="s">
        <v>5057</v>
      </c>
      <c s="26" t="s">
        <v>52</v>
      </c>
      <c s="32" t="s">
        <v>5058</v>
      </c>
      <c s="33" t="s">
        <v>82</v>
      </c>
      <c s="34">
        <v>1</v>
      </c>
      <c s="35">
        <v>0</v>
      </c>
      <c s="36">
        <f>ROUND(ROUND(H386,2)*ROUND(G386,5),2)</f>
      </c>
      <c r="O386">
        <f>(I386*21)/100</f>
      </c>
      <c t="s">
        <v>27</v>
      </c>
    </row>
    <row r="387" spans="1:5" ht="12.75">
      <c r="A387" s="37" t="s">
        <v>55</v>
      </c>
      <c r="E387" s="38" t="s">
        <v>58</v>
      </c>
    </row>
    <row r="388" spans="1:5" ht="12.75">
      <c r="A388" s="39" t="s">
        <v>57</v>
      </c>
      <c r="E388" s="40" t="s">
        <v>58</v>
      </c>
    </row>
    <row r="389" spans="1:5" ht="12.75">
      <c r="A389" t="s">
        <v>59</v>
      </c>
      <c r="E389" s="38" t="s">
        <v>58</v>
      </c>
    </row>
    <row r="390" spans="1:16" ht="25.5">
      <c r="A390" s="26" t="s">
        <v>50</v>
      </c>
      <c s="31" t="s">
        <v>5059</v>
      </c>
      <c s="31" t="s">
        <v>5060</v>
      </c>
      <c s="26" t="s">
        <v>52</v>
      </c>
      <c s="32" t="s">
        <v>5058</v>
      </c>
      <c s="33" t="s">
        <v>82</v>
      </c>
      <c s="34">
        <v>1</v>
      </c>
      <c s="35">
        <v>0</v>
      </c>
      <c s="36">
        <f>ROUND(ROUND(H390,2)*ROUND(G390,5),2)</f>
      </c>
      <c r="O390">
        <f>(I390*21)/100</f>
      </c>
      <c t="s">
        <v>27</v>
      </c>
    </row>
    <row r="391" spans="1:5" ht="12.75">
      <c r="A391" s="37" t="s">
        <v>55</v>
      </c>
      <c r="E391" s="38" t="s">
        <v>58</v>
      </c>
    </row>
    <row r="392" spans="1:5" ht="12.75">
      <c r="A392" s="39" t="s">
        <v>57</v>
      </c>
      <c r="E392" s="40" t="s">
        <v>58</v>
      </c>
    </row>
    <row r="393" spans="1:5" ht="12.75">
      <c r="A393" t="s">
        <v>59</v>
      </c>
      <c r="E393" s="38" t="s">
        <v>58</v>
      </c>
    </row>
    <row r="394" spans="1:16" ht="25.5">
      <c r="A394" s="26" t="s">
        <v>50</v>
      </c>
      <c s="31" t="s">
        <v>5061</v>
      </c>
      <c s="31" t="s">
        <v>5062</v>
      </c>
      <c s="26" t="s">
        <v>52</v>
      </c>
      <c s="32" t="s">
        <v>5063</v>
      </c>
      <c s="33" t="s">
        <v>82</v>
      </c>
      <c s="34">
        <v>1</v>
      </c>
      <c s="35">
        <v>0</v>
      </c>
      <c s="36">
        <f>ROUND(ROUND(H394,2)*ROUND(G394,5),2)</f>
      </c>
      <c r="O394">
        <f>(I394*21)/100</f>
      </c>
      <c t="s">
        <v>27</v>
      </c>
    </row>
    <row r="395" spans="1:5" ht="12.75">
      <c r="A395" s="37" t="s">
        <v>55</v>
      </c>
      <c r="E395" s="38" t="s">
        <v>58</v>
      </c>
    </row>
    <row r="396" spans="1:5" ht="12.75">
      <c r="A396" s="39" t="s">
        <v>57</v>
      </c>
      <c r="E396" s="40" t="s">
        <v>58</v>
      </c>
    </row>
    <row r="397" spans="1:5" ht="12.75">
      <c r="A397" t="s">
        <v>59</v>
      </c>
      <c r="E397" s="38" t="s">
        <v>58</v>
      </c>
    </row>
    <row r="398" spans="1:16" ht="25.5">
      <c r="A398" s="26" t="s">
        <v>50</v>
      </c>
      <c s="31" t="s">
        <v>5064</v>
      </c>
      <c s="31" t="s">
        <v>5065</v>
      </c>
      <c s="26" t="s">
        <v>52</v>
      </c>
      <c s="32" t="s">
        <v>5063</v>
      </c>
      <c s="33" t="s">
        <v>82</v>
      </c>
      <c s="34">
        <v>1</v>
      </c>
      <c s="35">
        <v>0</v>
      </c>
      <c s="36">
        <f>ROUND(ROUND(H398,2)*ROUND(G398,5),2)</f>
      </c>
      <c r="O398">
        <f>(I398*21)/100</f>
      </c>
      <c t="s">
        <v>27</v>
      </c>
    </row>
    <row r="399" spans="1:5" ht="12.75">
      <c r="A399" s="37" t="s">
        <v>55</v>
      </c>
      <c r="E399" s="38" t="s">
        <v>58</v>
      </c>
    </row>
    <row r="400" spans="1:5" ht="12.75">
      <c r="A400" s="39" t="s">
        <v>57</v>
      </c>
      <c r="E400" s="40" t="s">
        <v>58</v>
      </c>
    </row>
    <row r="401" spans="1:5" ht="12.75">
      <c r="A401" t="s">
        <v>59</v>
      </c>
      <c r="E401" s="38" t="s">
        <v>58</v>
      </c>
    </row>
    <row r="402" spans="1:16" ht="25.5">
      <c r="A402" s="26" t="s">
        <v>50</v>
      </c>
      <c s="31" t="s">
        <v>5066</v>
      </c>
      <c s="31" t="s">
        <v>5067</v>
      </c>
      <c s="26" t="s">
        <v>52</v>
      </c>
      <c s="32" t="s">
        <v>5068</v>
      </c>
      <c s="33" t="s">
        <v>82</v>
      </c>
      <c s="34">
        <v>1</v>
      </c>
      <c s="35">
        <v>0</v>
      </c>
      <c s="36">
        <f>ROUND(ROUND(H402,2)*ROUND(G402,5),2)</f>
      </c>
      <c r="O402">
        <f>(I402*21)/100</f>
      </c>
      <c t="s">
        <v>27</v>
      </c>
    </row>
    <row r="403" spans="1:5" ht="12.75">
      <c r="A403" s="37" t="s">
        <v>55</v>
      </c>
      <c r="E403" s="38" t="s">
        <v>58</v>
      </c>
    </row>
    <row r="404" spans="1:5" ht="12.75">
      <c r="A404" s="39" t="s">
        <v>57</v>
      </c>
      <c r="E404" s="40" t="s">
        <v>58</v>
      </c>
    </row>
    <row r="405" spans="1:5" ht="12.75">
      <c r="A405" t="s">
        <v>59</v>
      </c>
      <c r="E405" s="38" t="s">
        <v>58</v>
      </c>
    </row>
    <row r="406" spans="1:16" ht="25.5">
      <c r="A406" s="26" t="s">
        <v>50</v>
      </c>
      <c s="31" t="s">
        <v>5069</v>
      </c>
      <c s="31" t="s">
        <v>5070</v>
      </c>
      <c s="26" t="s">
        <v>52</v>
      </c>
      <c s="32" t="s">
        <v>5071</v>
      </c>
      <c s="33" t="s">
        <v>82</v>
      </c>
      <c s="34">
        <v>1</v>
      </c>
      <c s="35">
        <v>0</v>
      </c>
      <c s="36">
        <f>ROUND(ROUND(H406,2)*ROUND(G406,5),2)</f>
      </c>
      <c r="O406">
        <f>(I406*21)/100</f>
      </c>
      <c t="s">
        <v>27</v>
      </c>
    </row>
    <row r="407" spans="1:5" ht="12.75">
      <c r="A407" s="37" t="s">
        <v>55</v>
      </c>
      <c r="E407" s="38" t="s">
        <v>58</v>
      </c>
    </row>
    <row r="408" spans="1:5" ht="12.75">
      <c r="A408" s="39" t="s">
        <v>57</v>
      </c>
      <c r="E408" s="40" t="s">
        <v>58</v>
      </c>
    </row>
    <row r="409" spans="1:5" ht="12.75">
      <c r="A409" t="s">
        <v>59</v>
      </c>
      <c r="E409" s="38" t="s">
        <v>58</v>
      </c>
    </row>
    <row r="410" spans="1:16" ht="25.5">
      <c r="A410" s="26" t="s">
        <v>50</v>
      </c>
      <c s="31" t="s">
        <v>5072</v>
      </c>
      <c s="31" t="s">
        <v>5073</v>
      </c>
      <c s="26" t="s">
        <v>52</v>
      </c>
      <c s="32" t="s">
        <v>5074</v>
      </c>
      <c s="33" t="s">
        <v>82</v>
      </c>
      <c s="34">
        <v>1</v>
      </c>
      <c s="35">
        <v>0</v>
      </c>
      <c s="36">
        <f>ROUND(ROUND(H410,2)*ROUND(G410,5),2)</f>
      </c>
      <c r="O410">
        <f>(I410*21)/100</f>
      </c>
      <c t="s">
        <v>27</v>
      </c>
    </row>
    <row r="411" spans="1:5" ht="12.75">
      <c r="A411" s="37" t="s">
        <v>55</v>
      </c>
      <c r="E411" s="38" t="s">
        <v>58</v>
      </c>
    </row>
    <row r="412" spans="1:5" ht="12.75">
      <c r="A412" s="39" t="s">
        <v>57</v>
      </c>
      <c r="E412" s="40" t="s">
        <v>58</v>
      </c>
    </row>
    <row r="413" spans="1:5" ht="12.75">
      <c r="A413" t="s">
        <v>59</v>
      </c>
      <c r="E413" s="38" t="s">
        <v>58</v>
      </c>
    </row>
    <row r="414" spans="1:16" ht="25.5">
      <c r="A414" s="26" t="s">
        <v>50</v>
      </c>
      <c s="31" t="s">
        <v>5075</v>
      </c>
      <c s="31" t="s">
        <v>5076</v>
      </c>
      <c s="26" t="s">
        <v>52</v>
      </c>
      <c s="32" t="s">
        <v>5074</v>
      </c>
      <c s="33" t="s">
        <v>82</v>
      </c>
      <c s="34">
        <v>1</v>
      </c>
      <c s="35">
        <v>0</v>
      </c>
      <c s="36">
        <f>ROUND(ROUND(H414,2)*ROUND(G414,5),2)</f>
      </c>
      <c r="O414">
        <f>(I414*21)/100</f>
      </c>
      <c t="s">
        <v>27</v>
      </c>
    </row>
    <row r="415" spans="1:5" ht="12.75">
      <c r="A415" s="37" t="s">
        <v>55</v>
      </c>
      <c r="E415" s="38" t="s">
        <v>58</v>
      </c>
    </row>
    <row r="416" spans="1:5" ht="12.75">
      <c r="A416" s="39" t="s">
        <v>57</v>
      </c>
      <c r="E416" s="40" t="s">
        <v>58</v>
      </c>
    </row>
    <row r="417" spans="1:5" ht="12.75">
      <c r="A417" t="s">
        <v>59</v>
      </c>
      <c r="E417" s="38" t="s">
        <v>58</v>
      </c>
    </row>
    <row r="418" spans="1:16" ht="25.5">
      <c r="A418" s="26" t="s">
        <v>50</v>
      </c>
      <c s="31" t="s">
        <v>5077</v>
      </c>
      <c s="31" t="s">
        <v>5078</v>
      </c>
      <c s="26" t="s">
        <v>52</v>
      </c>
      <c s="32" t="s">
        <v>5074</v>
      </c>
      <c s="33" t="s">
        <v>82</v>
      </c>
      <c s="34">
        <v>1</v>
      </c>
      <c s="35">
        <v>0</v>
      </c>
      <c s="36">
        <f>ROUND(ROUND(H418,2)*ROUND(G418,5),2)</f>
      </c>
      <c r="O418">
        <f>(I418*21)/100</f>
      </c>
      <c t="s">
        <v>27</v>
      </c>
    </row>
    <row r="419" spans="1:5" ht="12.75">
      <c r="A419" s="37" t="s">
        <v>55</v>
      </c>
      <c r="E419" s="38" t="s">
        <v>58</v>
      </c>
    </row>
    <row r="420" spans="1:5" ht="12.75">
      <c r="A420" s="39" t="s">
        <v>57</v>
      </c>
      <c r="E420" s="40" t="s">
        <v>58</v>
      </c>
    </row>
    <row r="421" spans="1:5" ht="12.75">
      <c r="A421" t="s">
        <v>59</v>
      </c>
      <c r="E421" s="38" t="s">
        <v>58</v>
      </c>
    </row>
    <row r="422" spans="1:16" ht="25.5">
      <c r="A422" s="26" t="s">
        <v>50</v>
      </c>
      <c s="31" t="s">
        <v>5079</v>
      </c>
      <c s="31" t="s">
        <v>5080</v>
      </c>
      <c s="26" t="s">
        <v>52</v>
      </c>
      <c s="32" t="s">
        <v>5074</v>
      </c>
      <c s="33" t="s">
        <v>82</v>
      </c>
      <c s="34">
        <v>1</v>
      </c>
      <c s="35">
        <v>0</v>
      </c>
      <c s="36">
        <f>ROUND(ROUND(H422,2)*ROUND(G422,5),2)</f>
      </c>
      <c r="O422">
        <f>(I422*21)/100</f>
      </c>
      <c t="s">
        <v>27</v>
      </c>
    </row>
    <row r="423" spans="1:5" ht="12.75">
      <c r="A423" s="37" t="s">
        <v>55</v>
      </c>
      <c r="E423" s="38" t="s">
        <v>58</v>
      </c>
    </row>
    <row r="424" spans="1:5" ht="12.75">
      <c r="A424" s="39" t="s">
        <v>57</v>
      </c>
      <c r="E424" s="40" t="s">
        <v>58</v>
      </c>
    </row>
    <row r="425" spans="1:5" ht="12.75">
      <c r="A425" t="s">
        <v>59</v>
      </c>
      <c r="E425" s="38" t="s">
        <v>58</v>
      </c>
    </row>
    <row r="426" spans="1:16" ht="25.5">
      <c r="A426" s="26" t="s">
        <v>50</v>
      </c>
      <c s="31" t="s">
        <v>5081</v>
      </c>
      <c s="31" t="s">
        <v>5082</v>
      </c>
      <c s="26" t="s">
        <v>52</v>
      </c>
      <c s="32" t="s">
        <v>5074</v>
      </c>
      <c s="33" t="s">
        <v>82</v>
      </c>
      <c s="34">
        <v>1</v>
      </c>
      <c s="35">
        <v>0</v>
      </c>
      <c s="36">
        <f>ROUND(ROUND(H426,2)*ROUND(G426,5),2)</f>
      </c>
      <c r="O426">
        <f>(I426*21)/100</f>
      </c>
      <c t="s">
        <v>27</v>
      </c>
    </row>
    <row r="427" spans="1:5" ht="12.75">
      <c r="A427" s="37" t="s">
        <v>55</v>
      </c>
      <c r="E427" s="38" t="s">
        <v>58</v>
      </c>
    </row>
    <row r="428" spans="1:5" ht="12.75">
      <c r="A428" s="39" t="s">
        <v>57</v>
      </c>
      <c r="E428" s="40" t="s">
        <v>58</v>
      </c>
    </row>
    <row r="429" spans="1:5" ht="12.75">
      <c r="A429" t="s">
        <v>59</v>
      </c>
      <c r="E429" s="38" t="s">
        <v>58</v>
      </c>
    </row>
    <row r="430" spans="1:16" ht="25.5">
      <c r="A430" s="26" t="s">
        <v>50</v>
      </c>
      <c s="31" t="s">
        <v>5083</v>
      </c>
      <c s="31" t="s">
        <v>5084</v>
      </c>
      <c s="26" t="s">
        <v>52</v>
      </c>
      <c s="32" t="s">
        <v>5074</v>
      </c>
      <c s="33" t="s">
        <v>82</v>
      </c>
      <c s="34">
        <v>1</v>
      </c>
      <c s="35">
        <v>0</v>
      </c>
      <c s="36">
        <f>ROUND(ROUND(H430,2)*ROUND(G430,5),2)</f>
      </c>
      <c r="O430">
        <f>(I430*21)/100</f>
      </c>
      <c t="s">
        <v>27</v>
      </c>
    </row>
    <row r="431" spans="1:5" ht="12.75">
      <c r="A431" s="37" t="s">
        <v>55</v>
      </c>
      <c r="E431" s="38" t="s">
        <v>58</v>
      </c>
    </row>
    <row r="432" spans="1:5" ht="12.75">
      <c r="A432" s="39" t="s">
        <v>57</v>
      </c>
      <c r="E432" s="40" t="s">
        <v>58</v>
      </c>
    </row>
    <row r="433" spans="1:5" ht="12.75">
      <c r="A433" t="s">
        <v>59</v>
      </c>
      <c r="E433" s="38" t="s">
        <v>58</v>
      </c>
    </row>
    <row r="434" spans="1:16" ht="25.5">
      <c r="A434" s="26" t="s">
        <v>50</v>
      </c>
      <c s="31" t="s">
        <v>5085</v>
      </c>
      <c s="31" t="s">
        <v>5086</v>
      </c>
      <c s="26" t="s">
        <v>52</v>
      </c>
      <c s="32" t="s">
        <v>5087</v>
      </c>
      <c s="33" t="s">
        <v>82</v>
      </c>
      <c s="34">
        <v>1</v>
      </c>
      <c s="35">
        <v>0</v>
      </c>
      <c s="36">
        <f>ROUND(ROUND(H434,2)*ROUND(G434,5),2)</f>
      </c>
      <c r="O434">
        <f>(I434*21)/100</f>
      </c>
      <c t="s">
        <v>27</v>
      </c>
    </row>
    <row r="435" spans="1:5" ht="12.75">
      <c r="A435" s="37" t="s">
        <v>55</v>
      </c>
      <c r="E435" s="38" t="s">
        <v>58</v>
      </c>
    </row>
    <row r="436" spans="1:5" ht="12.75">
      <c r="A436" s="39" t="s">
        <v>57</v>
      </c>
      <c r="E436" s="40" t="s">
        <v>58</v>
      </c>
    </row>
    <row r="437" spans="1:5" ht="12.75">
      <c r="A437" t="s">
        <v>59</v>
      </c>
      <c r="E437" s="38" t="s">
        <v>58</v>
      </c>
    </row>
    <row r="438" spans="1:16" ht="25.5">
      <c r="A438" s="26" t="s">
        <v>50</v>
      </c>
      <c s="31" t="s">
        <v>5088</v>
      </c>
      <c s="31" t="s">
        <v>5089</v>
      </c>
      <c s="26" t="s">
        <v>52</v>
      </c>
      <c s="32" t="s">
        <v>5058</v>
      </c>
      <c s="33" t="s">
        <v>82</v>
      </c>
      <c s="34">
        <v>1</v>
      </c>
      <c s="35">
        <v>0</v>
      </c>
      <c s="36">
        <f>ROUND(ROUND(H438,2)*ROUND(G438,5),2)</f>
      </c>
      <c r="O438">
        <f>(I438*21)/100</f>
      </c>
      <c t="s">
        <v>27</v>
      </c>
    </row>
    <row r="439" spans="1:5" ht="12.75">
      <c r="A439" s="37" t="s">
        <v>55</v>
      </c>
      <c r="E439" s="38" t="s">
        <v>58</v>
      </c>
    </row>
    <row r="440" spans="1:5" ht="12.75">
      <c r="A440" s="39" t="s">
        <v>57</v>
      </c>
      <c r="E440" s="40" t="s">
        <v>58</v>
      </c>
    </row>
    <row r="441" spans="1:5" ht="12.75">
      <c r="A441" t="s">
        <v>59</v>
      </c>
      <c r="E441" s="38" t="s">
        <v>58</v>
      </c>
    </row>
    <row r="442" spans="1:16" ht="25.5">
      <c r="A442" s="26" t="s">
        <v>50</v>
      </c>
      <c s="31" t="s">
        <v>5090</v>
      </c>
      <c s="31" t="s">
        <v>5091</v>
      </c>
      <c s="26" t="s">
        <v>52</v>
      </c>
      <c s="32" t="s">
        <v>5058</v>
      </c>
      <c s="33" t="s">
        <v>82</v>
      </c>
      <c s="34">
        <v>1</v>
      </c>
      <c s="35">
        <v>0</v>
      </c>
      <c s="36">
        <f>ROUND(ROUND(H442,2)*ROUND(G442,5),2)</f>
      </c>
      <c r="O442">
        <f>(I442*21)/100</f>
      </c>
      <c t="s">
        <v>27</v>
      </c>
    </row>
    <row r="443" spans="1:5" ht="12.75">
      <c r="A443" s="37" t="s">
        <v>55</v>
      </c>
      <c r="E443" s="38" t="s">
        <v>58</v>
      </c>
    </row>
    <row r="444" spans="1:5" ht="12.75">
      <c r="A444" s="39" t="s">
        <v>57</v>
      </c>
      <c r="E444" s="40" t="s">
        <v>58</v>
      </c>
    </row>
    <row r="445" spans="1:5" ht="12.75">
      <c r="A445" t="s">
        <v>59</v>
      </c>
      <c r="E445" s="38" t="s">
        <v>58</v>
      </c>
    </row>
    <row r="446" spans="1:16" ht="25.5">
      <c r="A446" s="26" t="s">
        <v>50</v>
      </c>
      <c s="31" t="s">
        <v>5092</v>
      </c>
      <c s="31" t="s">
        <v>5093</v>
      </c>
      <c s="26" t="s">
        <v>52</v>
      </c>
      <c s="32" t="s">
        <v>5058</v>
      </c>
      <c s="33" t="s">
        <v>82</v>
      </c>
      <c s="34">
        <v>1</v>
      </c>
      <c s="35">
        <v>0</v>
      </c>
      <c s="36">
        <f>ROUND(ROUND(H446,2)*ROUND(G446,5),2)</f>
      </c>
      <c r="O446">
        <f>(I446*21)/100</f>
      </c>
      <c t="s">
        <v>27</v>
      </c>
    </row>
    <row r="447" spans="1:5" ht="12.75">
      <c r="A447" s="37" t="s">
        <v>55</v>
      </c>
      <c r="E447" s="38" t="s">
        <v>58</v>
      </c>
    </row>
    <row r="448" spans="1:5" ht="12.75">
      <c r="A448" s="39" t="s">
        <v>57</v>
      </c>
      <c r="E448" s="40" t="s">
        <v>58</v>
      </c>
    </row>
    <row r="449" spans="1:5" ht="12.75">
      <c r="A449" t="s">
        <v>59</v>
      </c>
      <c r="E449" s="38" t="s">
        <v>58</v>
      </c>
    </row>
    <row r="450" spans="1:16" ht="25.5">
      <c r="A450" s="26" t="s">
        <v>50</v>
      </c>
      <c s="31" t="s">
        <v>5094</v>
      </c>
      <c s="31" t="s">
        <v>5095</v>
      </c>
      <c s="26" t="s">
        <v>52</v>
      </c>
      <c s="32" t="s">
        <v>5096</v>
      </c>
      <c s="33" t="s">
        <v>82</v>
      </c>
      <c s="34">
        <v>1</v>
      </c>
      <c s="35">
        <v>0</v>
      </c>
      <c s="36">
        <f>ROUND(ROUND(H450,2)*ROUND(G450,5),2)</f>
      </c>
      <c r="O450">
        <f>(I450*21)/100</f>
      </c>
      <c t="s">
        <v>27</v>
      </c>
    </row>
    <row r="451" spans="1:5" ht="12.75">
      <c r="A451" s="37" t="s">
        <v>55</v>
      </c>
      <c r="E451" s="38" t="s">
        <v>58</v>
      </c>
    </row>
    <row r="452" spans="1:5" ht="12.75">
      <c r="A452" s="39" t="s">
        <v>57</v>
      </c>
      <c r="E452" s="40" t="s">
        <v>58</v>
      </c>
    </row>
    <row r="453" spans="1:5" ht="12.75">
      <c r="A453" t="s">
        <v>59</v>
      </c>
      <c r="E453" s="38" t="s">
        <v>58</v>
      </c>
    </row>
    <row r="454" spans="1:16" ht="25.5">
      <c r="A454" s="26" t="s">
        <v>50</v>
      </c>
      <c s="31" t="s">
        <v>5097</v>
      </c>
      <c s="31" t="s">
        <v>5098</v>
      </c>
      <c s="26" t="s">
        <v>52</v>
      </c>
      <c s="32" t="s">
        <v>5099</v>
      </c>
      <c s="33" t="s">
        <v>82</v>
      </c>
      <c s="34">
        <v>1</v>
      </c>
      <c s="35">
        <v>0</v>
      </c>
      <c s="36">
        <f>ROUND(ROUND(H454,2)*ROUND(G454,5),2)</f>
      </c>
      <c r="O454">
        <f>(I454*21)/100</f>
      </c>
      <c t="s">
        <v>27</v>
      </c>
    </row>
    <row r="455" spans="1:5" ht="12.75">
      <c r="A455" s="37" t="s">
        <v>55</v>
      </c>
      <c r="E455" s="38" t="s">
        <v>58</v>
      </c>
    </row>
    <row r="456" spans="1:5" ht="12.75">
      <c r="A456" s="39" t="s">
        <v>57</v>
      </c>
      <c r="E456" s="40" t="s">
        <v>58</v>
      </c>
    </row>
    <row r="457" spans="1:5" ht="12.75">
      <c r="A457" t="s">
        <v>59</v>
      </c>
      <c r="E457" s="38" t="s">
        <v>58</v>
      </c>
    </row>
    <row r="458" spans="1:16" ht="25.5">
      <c r="A458" s="26" t="s">
        <v>50</v>
      </c>
      <c s="31" t="s">
        <v>5100</v>
      </c>
      <c s="31" t="s">
        <v>5101</v>
      </c>
      <c s="26" t="s">
        <v>52</v>
      </c>
      <c s="32" t="s">
        <v>5102</v>
      </c>
      <c s="33" t="s">
        <v>82</v>
      </c>
      <c s="34">
        <v>1</v>
      </c>
      <c s="35">
        <v>0</v>
      </c>
      <c s="36">
        <f>ROUND(ROUND(H458,2)*ROUND(G458,5),2)</f>
      </c>
      <c r="O458">
        <f>(I458*21)/100</f>
      </c>
      <c t="s">
        <v>27</v>
      </c>
    </row>
    <row r="459" spans="1:5" ht="12.75">
      <c r="A459" s="37" t="s">
        <v>55</v>
      </c>
      <c r="E459" s="38" t="s">
        <v>58</v>
      </c>
    </row>
    <row r="460" spans="1:5" ht="12.75">
      <c r="A460" s="39" t="s">
        <v>57</v>
      </c>
      <c r="E460" s="40" t="s">
        <v>58</v>
      </c>
    </row>
    <row r="461" spans="1:5" ht="12.75">
      <c r="A461" t="s">
        <v>59</v>
      </c>
      <c r="E461" s="38" t="s">
        <v>58</v>
      </c>
    </row>
    <row r="462" spans="1:16" ht="25.5">
      <c r="A462" s="26" t="s">
        <v>50</v>
      </c>
      <c s="31" t="s">
        <v>5103</v>
      </c>
      <c s="31" t="s">
        <v>5104</v>
      </c>
      <c s="26" t="s">
        <v>52</v>
      </c>
      <c s="32" t="s">
        <v>5099</v>
      </c>
      <c s="33" t="s">
        <v>82</v>
      </c>
      <c s="34">
        <v>1</v>
      </c>
      <c s="35">
        <v>0</v>
      </c>
      <c s="36">
        <f>ROUND(ROUND(H462,2)*ROUND(G462,5),2)</f>
      </c>
      <c r="O462">
        <f>(I462*21)/100</f>
      </c>
      <c t="s">
        <v>27</v>
      </c>
    </row>
    <row r="463" spans="1:5" ht="12.75">
      <c r="A463" s="37" t="s">
        <v>55</v>
      </c>
      <c r="E463" s="38" t="s">
        <v>58</v>
      </c>
    </row>
    <row r="464" spans="1:5" ht="12.75">
      <c r="A464" s="39" t="s">
        <v>57</v>
      </c>
      <c r="E464" s="40" t="s">
        <v>58</v>
      </c>
    </row>
    <row r="465" spans="1:5" ht="12.75">
      <c r="A465" t="s">
        <v>59</v>
      </c>
      <c r="E465" s="38" t="s">
        <v>58</v>
      </c>
    </row>
    <row r="466" spans="1:16" ht="25.5">
      <c r="A466" s="26" t="s">
        <v>50</v>
      </c>
      <c s="31" t="s">
        <v>5105</v>
      </c>
      <c s="31" t="s">
        <v>5106</v>
      </c>
      <c s="26" t="s">
        <v>52</v>
      </c>
      <c s="32" t="s">
        <v>5107</v>
      </c>
      <c s="33" t="s">
        <v>82</v>
      </c>
      <c s="34">
        <v>1</v>
      </c>
      <c s="35">
        <v>0</v>
      </c>
      <c s="36">
        <f>ROUND(ROUND(H466,2)*ROUND(G466,5),2)</f>
      </c>
      <c r="O466">
        <f>(I466*21)/100</f>
      </c>
      <c t="s">
        <v>27</v>
      </c>
    </row>
    <row r="467" spans="1:5" ht="12.75">
      <c r="A467" s="37" t="s">
        <v>55</v>
      </c>
      <c r="E467" s="38" t="s">
        <v>58</v>
      </c>
    </row>
    <row r="468" spans="1:5" ht="12.75">
      <c r="A468" s="39" t="s">
        <v>57</v>
      </c>
      <c r="E468" s="40" t="s">
        <v>58</v>
      </c>
    </row>
    <row r="469" spans="1:5" ht="12.75">
      <c r="A469" t="s">
        <v>59</v>
      </c>
      <c r="E469" s="38" t="s">
        <v>58</v>
      </c>
    </row>
    <row r="470" spans="1:16" ht="25.5">
      <c r="A470" s="26" t="s">
        <v>50</v>
      </c>
      <c s="31" t="s">
        <v>5108</v>
      </c>
      <c s="31" t="s">
        <v>5109</v>
      </c>
      <c s="26" t="s">
        <v>52</v>
      </c>
      <c s="32" t="s">
        <v>5107</v>
      </c>
      <c s="33" t="s">
        <v>82</v>
      </c>
      <c s="34">
        <v>1</v>
      </c>
      <c s="35">
        <v>0</v>
      </c>
      <c s="36">
        <f>ROUND(ROUND(H470,2)*ROUND(G470,5),2)</f>
      </c>
      <c r="O470">
        <f>(I470*21)/100</f>
      </c>
      <c t="s">
        <v>27</v>
      </c>
    </row>
    <row r="471" spans="1:5" ht="12.75">
      <c r="A471" s="37" t="s">
        <v>55</v>
      </c>
      <c r="E471" s="38" t="s">
        <v>58</v>
      </c>
    </row>
    <row r="472" spans="1:5" ht="12.75">
      <c r="A472" s="39" t="s">
        <v>57</v>
      </c>
      <c r="E472" s="40" t="s">
        <v>58</v>
      </c>
    </row>
    <row r="473" spans="1:5" ht="12.75">
      <c r="A473" t="s">
        <v>59</v>
      </c>
      <c r="E473" s="38" t="s">
        <v>58</v>
      </c>
    </row>
    <row r="474" spans="1:16" ht="25.5">
      <c r="A474" s="26" t="s">
        <v>50</v>
      </c>
      <c s="31" t="s">
        <v>5110</v>
      </c>
      <c s="31" t="s">
        <v>5111</v>
      </c>
      <c s="26" t="s">
        <v>52</v>
      </c>
      <c s="32" t="s">
        <v>5112</v>
      </c>
      <c s="33" t="s">
        <v>82</v>
      </c>
      <c s="34">
        <v>1</v>
      </c>
      <c s="35">
        <v>0</v>
      </c>
      <c s="36">
        <f>ROUND(ROUND(H474,2)*ROUND(G474,5),2)</f>
      </c>
      <c r="O474">
        <f>(I474*21)/100</f>
      </c>
      <c t="s">
        <v>27</v>
      </c>
    </row>
    <row r="475" spans="1:5" ht="12.75">
      <c r="A475" s="37" t="s">
        <v>55</v>
      </c>
      <c r="E475" s="38" t="s">
        <v>58</v>
      </c>
    </row>
    <row r="476" spans="1:5" ht="12.75">
      <c r="A476" s="39" t="s">
        <v>57</v>
      </c>
      <c r="E476" s="40" t="s">
        <v>58</v>
      </c>
    </row>
    <row r="477" spans="1:5" ht="12.75">
      <c r="A477" t="s">
        <v>59</v>
      </c>
      <c r="E477" s="38" t="s">
        <v>58</v>
      </c>
    </row>
    <row r="478" spans="1:16" ht="25.5">
      <c r="A478" s="26" t="s">
        <v>50</v>
      </c>
      <c s="31" t="s">
        <v>5113</v>
      </c>
      <c s="31" t="s">
        <v>5114</v>
      </c>
      <c s="26" t="s">
        <v>52</v>
      </c>
      <c s="32" t="s">
        <v>5112</v>
      </c>
      <c s="33" t="s">
        <v>82</v>
      </c>
      <c s="34">
        <v>1</v>
      </c>
      <c s="35">
        <v>0</v>
      </c>
      <c s="36">
        <f>ROUND(ROUND(H478,2)*ROUND(G478,5),2)</f>
      </c>
      <c r="O478">
        <f>(I478*21)/100</f>
      </c>
      <c t="s">
        <v>27</v>
      </c>
    </row>
    <row r="479" spans="1:5" ht="12.75">
      <c r="A479" s="37" t="s">
        <v>55</v>
      </c>
      <c r="E479" s="38" t="s">
        <v>58</v>
      </c>
    </row>
    <row r="480" spans="1:5" ht="12.75">
      <c r="A480" s="39" t="s">
        <v>57</v>
      </c>
      <c r="E480" s="40" t="s">
        <v>58</v>
      </c>
    </row>
    <row r="481" spans="1:5" ht="12.75">
      <c r="A481" t="s">
        <v>59</v>
      </c>
      <c r="E481" s="38" t="s">
        <v>58</v>
      </c>
    </row>
    <row r="482" spans="1:16" ht="25.5">
      <c r="A482" s="26" t="s">
        <v>50</v>
      </c>
      <c s="31" t="s">
        <v>5115</v>
      </c>
      <c s="31" t="s">
        <v>5116</v>
      </c>
      <c s="26" t="s">
        <v>52</v>
      </c>
      <c s="32" t="s">
        <v>5117</v>
      </c>
      <c s="33" t="s">
        <v>82</v>
      </c>
      <c s="34">
        <v>1</v>
      </c>
      <c s="35">
        <v>0</v>
      </c>
      <c s="36">
        <f>ROUND(ROUND(H482,2)*ROUND(G482,5),2)</f>
      </c>
      <c r="O482">
        <f>(I482*21)/100</f>
      </c>
      <c t="s">
        <v>27</v>
      </c>
    </row>
    <row r="483" spans="1:5" ht="12.75">
      <c r="A483" s="37" t="s">
        <v>55</v>
      </c>
      <c r="E483" s="38" t="s">
        <v>58</v>
      </c>
    </row>
    <row r="484" spans="1:5" ht="12.75">
      <c r="A484" s="39" t="s">
        <v>57</v>
      </c>
      <c r="E484" s="40" t="s">
        <v>58</v>
      </c>
    </row>
    <row r="485" spans="1:5" ht="12.75">
      <c r="A485" t="s">
        <v>59</v>
      </c>
      <c r="E485" s="38" t="s">
        <v>58</v>
      </c>
    </row>
    <row r="486" spans="1:16" ht="25.5">
      <c r="A486" s="26" t="s">
        <v>50</v>
      </c>
      <c s="31" t="s">
        <v>5118</v>
      </c>
      <c s="31" t="s">
        <v>5119</v>
      </c>
      <c s="26" t="s">
        <v>52</v>
      </c>
      <c s="32" t="s">
        <v>5120</v>
      </c>
      <c s="33" t="s">
        <v>82</v>
      </c>
      <c s="34">
        <v>1</v>
      </c>
      <c s="35">
        <v>0</v>
      </c>
      <c s="36">
        <f>ROUND(ROUND(H486,2)*ROUND(G486,5),2)</f>
      </c>
      <c r="O486">
        <f>(I486*21)/100</f>
      </c>
      <c t="s">
        <v>27</v>
      </c>
    </row>
    <row r="487" spans="1:5" ht="12.75">
      <c r="A487" s="37" t="s">
        <v>55</v>
      </c>
      <c r="E487" s="38" t="s">
        <v>58</v>
      </c>
    </row>
    <row r="488" spans="1:5" ht="12.75">
      <c r="A488" s="39" t="s">
        <v>57</v>
      </c>
      <c r="E488" s="40" t="s">
        <v>58</v>
      </c>
    </row>
    <row r="489" spans="1:5" ht="12.75">
      <c r="A489" t="s">
        <v>59</v>
      </c>
      <c r="E489" s="38" t="s">
        <v>58</v>
      </c>
    </row>
    <row r="490" spans="1:16" ht="25.5">
      <c r="A490" s="26" t="s">
        <v>50</v>
      </c>
      <c s="31" t="s">
        <v>5121</v>
      </c>
      <c s="31" t="s">
        <v>5122</v>
      </c>
      <c s="26" t="s">
        <v>52</v>
      </c>
      <c s="32" t="s">
        <v>5120</v>
      </c>
      <c s="33" t="s">
        <v>82</v>
      </c>
      <c s="34">
        <v>1</v>
      </c>
      <c s="35">
        <v>0</v>
      </c>
      <c s="36">
        <f>ROUND(ROUND(H490,2)*ROUND(G490,5),2)</f>
      </c>
      <c r="O490">
        <f>(I490*21)/100</f>
      </c>
      <c t="s">
        <v>27</v>
      </c>
    </row>
    <row r="491" spans="1:5" ht="12.75">
      <c r="A491" s="37" t="s">
        <v>55</v>
      </c>
      <c r="E491" s="38" t="s">
        <v>58</v>
      </c>
    </row>
    <row r="492" spans="1:5" ht="12.75">
      <c r="A492" s="39" t="s">
        <v>57</v>
      </c>
      <c r="E492" s="40" t="s">
        <v>58</v>
      </c>
    </row>
    <row r="493" spans="1:5" ht="12.75">
      <c r="A493" t="s">
        <v>59</v>
      </c>
      <c r="E493" s="38" t="s">
        <v>58</v>
      </c>
    </row>
    <row r="494" spans="1:16" ht="25.5">
      <c r="A494" s="26" t="s">
        <v>50</v>
      </c>
      <c s="31" t="s">
        <v>5123</v>
      </c>
      <c s="31" t="s">
        <v>5124</v>
      </c>
      <c s="26" t="s">
        <v>52</v>
      </c>
      <c s="32" t="s">
        <v>5125</v>
      </c>
      <c s="33" t="s">
        <v>82</v>
      </c>
      <c s="34">
        <v>1</v>
      </c>
      <c s="35">
        <v>0</v>
      </c>
      <c s="36">
        <f>ROUND(ROUND(H494,2)*ROUND(G494,5),2)</f>
      </c>
      <c r="O494">
        <f>(I494*21)/100</f>
      </c>
      <c t="s">
        <v>27</v>
      </c>
    </row>
    <row r="495" spans="1:5" ht="12.75">
      <c r="A495" s="37" t="s">
        <v>55</v>
      </c>
      <c r="E495" s="38" t="s">
        <v>58</v>
      </c>
    </row>
    <row r="496" spans="1:5" ht="12.75">
      <c r="A496" s="39" t="s">
        <v>57</v>
      </c>
      <c r="E496" s="40" t="s">
        <v>58</v>
      </c>
    </row>
    <row r="497" spans="1:5" ht="12.75">
      <c r="A497" t="s">
        <v>59</v>
      </c>
      <c r="E497" s="38" t="s">
        <v>58</v>
      </c>
    </row>
    <row r="498" spans="1:16" ht="25.5">
      <c r="A498" s="26" t="s">
        <v>50</v>
      </c>
      <c s="31" t="s">
        <v>5126</v>
      </c>
      <c s="31" t="s">
        <v>5127</v>
      </c>
      <c s="26" t="s">
        <v>52</v>
      </c>
      <c s="32" t="s">
        <v>5128</v>
      </c>
      <c s="33" t="s">
        <v>82</v>
      </c>
      <c s="34">
        <v>1</v>
      </c>
      <c s="35">
        <v>0</v>
      </c>
      <c s="36">
        <f>ROUND(ROUND(H498,2)*ROUND(G498,5),2)</f>
      </c>
      <c r="O498">
        <f>(I498*21)/100</f>
      </c>
      <c t="s">
        <v>27</v>
      </c>
    </row>
    <row r="499" spans="1:5" ht="12.75">
      <c r="A499" s="37" t="s">
        <v>55</v>
      </c>
      <c r="E499" s="38" t="s">
        <v>58</v>
      </c>
    </row>
    <row r="500" spans="1:5" ht="12.75">
      <c r="A500" s="39" t="s">
        <v>57</v>
      </c>
      <c r="E500" s="40" t="s">
        <v>58</v>
      </c>
    </row>
    <row r="501" spans="1:5" ht="12.75">
      <c r="A501" t="s">
        <v>59</v>
      </c>
      <c r="E501" s="38" t="s">
        <v>58</v>
      </c>
    </row>
    <row r="502" spans="1:16" ht="25.5">
      <c r="A502" s="26" t="s">
        <v>50</v>
      </c>
      <c s="31" t="s">
        <v>5129</v>
      </c>
      <c s="31" t="s">
        <v>5130</v>
      </c>
      <c s="26" t="s">
        <v>52</v>
      </c>
      <c s="32" t="s">
        <v>5128</v>
      </c>
      <c s="33" t="s">
        <v>82</v>
      </c>
      <c s="34">
        <v>1</v>
      </c>
      <c s="35">
        <v>0</v>
      </c>
      <c s="36">
        <f>ROUND(ROUND(H502,2)*ROUND(G502,5),2)</f>
      </c>
      <c r="O502">
        <f>(I502*21)/100</f>
      </c>
      <c t="s">
        <v>27</v>
      </c>
    </row>
    <row r="503" spans="1:5" ht="12.75">
      <c r="A503" s="37" t="s">
        <v>55</v>
      </c>
      <c r="E503" s="38" t="s">
        <v>58</v>
      </c>
    </row>
    <row r="504" spans="1:5" ht="12.75">
      <c r="A504" s="39" t="s">
        <v>57</v>
      </c>
      <c r="E504" s="40" t="s">
        <v>58</v>
      </c>
    </row>
    <row r="505" spans="1:5" ht="12.75">
      <c r="A505" t="s">
        <v>59</v>
      </c>
      <c r="E505" s="38" t="s">
        <v>58</v>
      </c>
    </row>
    <row r="506" spans="1:16" ht="25.5">
      <c r="A506" s="26" t="s">
        <v>50</v>
      </c>
      <c s="31" t="s">
        <v>5131</v>
      </c>
      <c s="31" t="s">
        <v>5132</v>
      </c>
      <c s="26" t="s">
        <v>52</v>
      </c>
      <c s="32" t="s">
        <v>5128</v>
      </c>
      <c s="33" t="s">
        <v>82</v>
      </c>
      <c s="34">
        <v>1</v>
      </c>
      <c s="35">
        <v>0</v>
      </c>
      <c s="36">
        <f>ROUND(ROUND(H506,2)*ROUND(G506,5),2)</f>
      </c>
      <c r="O506">
        <f>(I506*21)/100</f>
      </c>
      <c t="s">
        <v>27</v>
      </c>
    </row>
    <row r="507" spans="1:5" ht="12.75">
      <c r="A507" s="37" t="s">
        <v>55</v>
      </c>
      <c r="E507" s="38" t="s">
        <v>58</v>
      </c>
    </row>
    <row r="508" spans="1:5" ht="12.75">
      <c r="A508" s="39" t="s">
        <v>57</v>
      </c>
      <c r="E508" s="40" t="s">
        <v>58</v>
      </c>
    </row>
    <row r="509" spans="1:5" ht="12.75">
      <c r="A509" t="s">
        <v>59</v>
      </c>
      <c r="E509" s="38" t="s">
        <v>58</v>
      </c>
    </row>
    <row r="510" spans="1:16" ht="25.5">
      <c r="A510" s="26" t="s">
        <v>50</v>
      </c>
      <c s="31" t="s">
        <v>5133</v>
      </c>
      <c s="31" t="s">
        <v>5134</v>
      </c>
      <c s="26" t="s">
        <v>52</v>
      </c>
      <c s="32" t="s">
        <v>5128</v>
      </c>
      <c s="33" t="s">
        <v>82</v>
      </c>
      <c s="34">
        <v>1</v>
      </c>
      <c s="35">
        <v>0</v>
      </c>
      <c s="36">
        <f>ROUND(ROUND(H510,2)*ROUND(G510,5),2)</f>
      </c>
      <c r="O510">
        <f>(I510*21)/100</f>
      </c>
      <c t="s">
        <v>27</v>
      </c>
    </row>
    <row r="511" spans="1:5" ht="12.75">
      <c r="A511" s="37" t="s">
        <v>55</v>
      </c>
      <c r="E511" s="38" t="s">
        <v>58</v>
      </c>
    </row>
    <row r="512" spans="1:5" ht="12.75">
      <c r="A512" s="39" t="s">
        <v>57</v>
      </c>
      <c r="E512" s="40" t="s">
        <v>58</v>
      </c>
    </row>
    <row r="513" spans="1:5" ht="12.75">
      <c r="A513" t="s">
        <v>59</v>
      </c>
      <c r="E513" s="38" t="s">
        <v>58</v>
      </c>
    </row>
    <row r="514" spans="1:16" ht="25.5">
      <c r="A514" s="26" t="s">
        <v>50</v>
      </c>
      <c s="31" t="s">
        <v>5135</v>
      </c>
      <c s="31" t="s">
        <v>5136</v>
      </c>
      <c s="26" t="s">
        <v>52</v>
      </c>
      <c s="32" t="s">
        <v>5128</v>
      </c>
      <c s="33" t="s">
        <v>82</v>
      </c>
      <c s="34">
        <v>1</v>
      </c>
      <c s="35">
        <v>0</v>
      </c>
      <c s="36">
        <f>ROUND(ROUND(H514,2)*ROUND(G514,5),2)</f>
      </c>
      <c r="O514">
        <f>(I514*21)/100</f>
      </c>
      <c t="s">
        <v>27</v>
      </c>
    </row>
    <row r="515" spans="1:5" ht="12.75">
      <c r="A515" s="37" t="s">
        <v>55</v>
      </c>
      <c r="E515" s="38" t="s">
        <v>58</v>
      </c>
    </row>
    <row r="516" spans="1:5" ht="12.75">
      <c r="A516" s="39" t="s">
        <v>57</v>
      </c>
      <c r="E516" s="40" t="s">
        <v>58</v>
      </c>
    </row>
    <row r="517" spans="1:5" ht="12.75">
      <c r="A517" t="s">
        <v>59</v>
      </c>
      <c r="E517" s="38" t="s">
        <v>58</v>
      </c>
    </row>
    <row r="518" spans="1:16" ht="12.75">
      <c r="A518" s="26" t="s">
        <v>50</v>
      </c>
      <c s="31" t="s">
        <v>5137</v>
      </c>
      <c s="31" t="s">
        <v>5138</v>
      </c>
      <c s="26" t="s">
        <v>52</v>
      </c>
      <c s="32" t="s">
        <v>5139</v>
      </c>
      <c s="33" t="s">
        <v>82</v>
      </c>
      <c s="34">
        <v>1</v>
      </c>
      <c s="35">
        <v>0</v>
      </c>
      <c s="36">
        <f>ROUND(ROUND(H518,2)*ROUND(G518,5),2)</f>
      </c>
      <c r="O518">
        <f>(I518*21)/100</f>
      </c>
      <c t="s">
        <v>27</v>
      </c>
    </row>
    <row r="519" spans="1:5" ht="12.75">
      <c r="A519" s="37" t="s">
        <v>55</v>
      </c>
      <c r="E519" s="38" t="s">
        <v>58</v>
      </c>
    </row>
    <row r="520" spans="1:5" ht="12.75">
      <c r="A520" s="39" t="s">
        <v>57</v>
      </c>
      <c r="E520" s="40" t="s">
        <v>58</v>
      </c>
    </row>
    <row r="521" spans="1:5" ht="12.75">
      <c r="A521" t="s">
        <v>59</v>
      </c>
      <c r="E521" s="38" t="s">
        <v>58</v>
      </c>
    </row>
    <row r="522" spans="1:16" ht="25.5">
      <c r="A522" s="26" t="s">
        <v>50</v>
      </c>
      <c s="31" t="s">
        <v>5140</v>
      </c>
      <c s="31" t="s">
        <v>5141</v>
      </c>
      <c s="26" t="s">
        <v>52</v>
      </c>
      <c s="32" t="s">
        <v>5142</v>
      </c>
      <c s="33" t="s">
        <v>82</v>
      </c>
      <c s="34">
        <v>1</v>
      </c>
      <c s="35">
        <v>0</v>
      </c>
      <c s="36">
        <f>ROUND(ROUND(H522,2)*ROUND(G522,5),2)</f>
      </c>
      <c r="O522">
        <f>(I522*21)/100</f>
      </c>
      <c t="s">
        <v>27</v>
      </c>
    </row>
    <row r="523" spans="1:5" ht="12.75">
      <c r="A523" s="37" t="s">
        <v>55</v>
      </c>
      <c r="E523" s="38" t="s">
        <v>58</v>
      </c>
    </row>
    <row r="524" spans="1:5" ht="12.75">
      <c r="A524" s="39" t="s">
        <v>57</v>
      </c>
      <c r="E524" s="40" t="s">
        <v>58</v>
      </c>
    </row>
    <row r="525" spans="1:5" ht="12.75">
      <c r="A525" t="s">
        <v>59</v>
      </c>
      <c r="E525" s="38" t="s">
        <v>58</v>
      </c>
    </row>
    <row r="526" spans="1:16" ht="25.5">
      <c r="A526" s="26" t="s">
        <v>50</v>
      </c>
      <c s="31" t="s">
        <v>5143</v>
      </c>
      <c s="31" t="s">
        <v>5144</v>
      </c>
      <c s="26" t="s">
        <v>52</v>
      </c>
      <c s="32" t="s">
        <v>5142</v>
      </c>
      <c s="33" t="s">
        <v>82</v>
      </c>
      <c s="34">
        <v>1</v>
      </c>
      <c s="35">
        <v>0</v>
      </c>
      <c s="36">
        <f>ROUND(ROUND(H526,2)*ROUND(G526,5),2)</f>
      </c>
      <c r="O526">
        <f>(I526*21)/100</f>
      </c>
      <c t="s">
        <v>27</v>
      </c>
    </row>
    <row r="527" spans="1:5" ht="12.75">
      <c r="A527" s="37" t="s">
        <v>55</v>
      </c>
      <c r="E527" s="38" t="s">
        <v>58</v>
      </c>
    </row>
    <row r="528" spans="1:5" ht="12.75">
      <c r="A528" s="39" t="s">
        <v>57</v>
      </c>
      <c r="E528" s="40" t="s">
        <v>58</v>
      </c>
    </row>
    <row r="529" spans="1:5" ht="12.75">
      <c r="A529" t="s">
        <v>59</v>
      </c>
      <c r="E529" s="38" t="s">
        <v>58</v>
      </c>
    </row>
    <row r="530" spans="1:16" ht="25.5">
      <c r="A530" s="26" t="s">
        <v>50</v>
      </c>
      <c s="31" t="s">
        <v>5145</v>
      </c>
      <c s="31" t="s">
        <v>5146</v>
      </c>
      <c s="26" t="s">
        <v>52</v>
      </c>
      <c s="32" t="s">
        <v>5142</v>
      </c>
      <c s="33" t="s">
        <v>82</v>
      </c>
      <c s="34">
        <v>1</v>
      </c>
      <c s="35">
        <v>0</v>
      </c>
      <c s="36">
        <f>ROUND(ROUND(H530,2)*ROUND(G530,5),2)</f>
      </c>
      <c r="O530">
        <f>(I530*21)/100</f>
      </c>
      <c t="s">
        <v>27</v>
      </c>
    </row>
    <row r="531" spans="1:5" ht="12.75">
      <c r="A531" s="37" t="s">
        <v>55</v>
      </c>
      <c r="E531" s="38" t="s">
        <v>58</v>
      </c>
    </row>
    <row r="532" spans="1:5" ht="12.75">
      <c r="A532" s="39" t="s">
        <v>57</v>
      </c>
      <c r="E532" s="40" t="s">
        <v>58</v>
      </c>
    </row>
    <row r="533" spans="1:5" ht="12.75">
      <c r="A533" t="s">
        <v>59</v>
      </c>
      <c r="E533" s="38" t="s">
        <v>58</v>
      </c>
    </row>
    <row r="534" spans="1:16" ht="25.5">
      <c r="A534" s="26" t="s">
        <v>50</v>
      </c>
      <c s="31" t="s">
        <v>5147</v>
      </c>
      <c s="31" t="s">
        <v>5148</v>
      </c>
      <c s="26" t="s">
        <v>52</v>
      </c>
      <c s="32" t="s">
        <v>5142</v>
      </c>
      <c s="33" t="s">
        <v>82</v>
      </c>
      <c s="34">
        <v>1</v>
      </c>
      <c s="35">
        <v>0</v>
      </c>
      <c s="36">
        <f>ROUND(ROUND(H534,2)*ROUND(G534,5),2)</f>
      </c>
      <c r="O534">
        <f>(I534*21)/100</f>
      </c>
      <c t="s">
        <v>27</v>
      </c>
    </row>
    <row r="535" spans="1:5" ht="12.75">
      <c r="A535" s="37" t="s">
        <v>55</v>
      </c>
      <c r="E535" s="38" t="s">
        <v>58</v>
      </c>
    </row>
    <row r="536" spans="1:5" ht="12.75">
      <c r="A536" s="39" t="s">
        <v>57</v>
      </c>
      <c r="E536" s="40" t="s">
        <v>58</v>
      </c>
    </row>
    <row r="537" spans="1:5" ht="12.75">
      <c r="A537" t="s">
        <v>59</v>
      </c>
      <c r="E537" s="38" t="s">
        <v>58</v>
      </c>
    </row>
    <row r="538" spans="1:16" ht="25.5">
      <c r="A538" s="26" t="s">
        <v>50</v>
      </c>
      <c s="31" t="s">
        <v>5149</v>
      </c>
      <c s="31" t="s">
        <v>5150</v>
      </c>
      <c s="26" t="s">
        <v>52</v>
      </c>
      <c s="32" t="s">
        <v>5142</v>
      </c>
      <c s="33" t="s">
        <v>82</v>
      </c>
      <c s="34">
        <v>1</v>
      </c>
      <c s="35">
        <v>0</v>
      </c>
      <c s="36">
        <f>ROUND(ROUND(H538,2)*ROUND(G538,5),2)</f>
      </c>
      <c r="O538">
        <f>(I538*21)/100</f>
      </c>
      <c t="s">
        <v>27</v>
      </c>
    </row>
    <row r="539" spans="1:5" ht="12.75">
      <c r="A539" s="37" t="s">
        <v>55</v>
      </c>
      <c r="E539" s="38" t="s">
        <v>58</v>
      </c>
    </row>
    <row r="540" spans="1:5" ht="12.75">
      <c r="A540" s="39" t="s">
        <v>57</v>
      </c>
      <c r="E540" s="40" t="s">
        <v>58</v>
      </c>
    </row>
    <row r="541" spans="1:5" ht="12.75">
      <c r="A541" t="s">
        <v>59</v>
      </c>
      <c r="E541" s="38" t="s">
        <v>58</v>
      </c>
    </row>
    <row r="542" spans="1:16" ht="25.5">
      <c r="A542" s="26" t="s">
        <v>50</v>
      </c>
      <c s="31" t="s">
        <v>5151</v>
      </c>
      <c s="31" t="s">
        <v>5152</v>
      </c>
      <c s="26" t="s">
        <v>52</v>
      </c>
      <c s="32" t="s">
        <v>5142</v>
      </c>
      <c s="33" t="s">
        <v>82</v>
      </c>
      <c s="34">
        <v>1</v>
      </c>
      <c s="35">
        <v>0</v>
      </c>
      <c s="36">
        <f>ROUND(ROUND(H542,2)*ROUND(G542,5),2)</f>
      </c>
      <c r="O542">
        <f>(I542*21)/100</f>
      </c>
      <c t="s">
        <v>27</v>
      </c>
    </row>
    <row r="543" spans="1:5" ht="12.75">
      <c r="A543" s="37" t="s">
        <v>55</v>
      </c>
      <c r="E543" s="38" t="s">
        <v>58</v>
      </c>
    </row>
    <row r="544" spans="1:5" ht="12.75">
      <c r="A544" s="39" t="s">
        <v>57</v>
      </c>
      <c r="E544" s="40" t="s">
        <v>58</v>
      </c>
    </row>
    <row r="545" spans="1:5" ht="12.75">
      <c r="A545" t="s">
        <v>59</v>
      </c>
      <c r="E545" s="38" t="s">
        <v>58</v>
      </c>
    </row>
    <row r="546" spans="1:16" ht="25.5">
      <c r="A546" s="26" t="s">
        <v>50</v>
      </c>
      <c s="31" t="s">
        <v>5153</v>
      </c>
      <c s="31" t="s">
        <v>5154</v>
      </c>
      <c s="26" t="s">
        <v>52</v>
      </c>
      <c s="32" t="s">
        <v>5142</v>
      </c>
      <c s="33" t="s">
        <v>82</v>
      </c>
      <c s="34">
        <v>1</v>
      </c>
      <c s="35">
        <v>0</v>
      </c>
      <c s="36">
        <f>ROUND(ROUND(H546,2)*ROUND(G546,5),2)</f>
      </c>
      <c r="O546">
        <f>(I546*21)/100</f>
      </c>
      <c t="s">
        <v>27</v>
      </c>
    </row>
    <row r="547" spans="1:5" ht="12.75">
      <c r="A547" s="37" t="s">
        <v>55</v>
      </c>
      <c r="E547" s="38" t="s">
        <v>58</v>
      </c>
    </row>
    <row r="548" spans="1:5" ht="12.75">
      <c r="A548" s="39" t="s">
        <v>57</v>
      </c>
      <c r="E548" s="40" t="s">
        <v>58</v>
      </c>
    </row>
    <row r="549" spans="1:5" ht="12.75">
      <c r="A549" t="s">
        <v>59</v>
      </c>
      <c r="E549" s="38" t="s">
        <v>58</v>
      </c>
    </row>
    <row r="550" spans="1:16" ht="25.5">
      <c r="A550" s="26" t="s">
        <v>50</v>
      </c>
      <c s="31" t="s">
        <v>5155</v>
      </c>
      <c s="31" t="s">
        <v>5156</v>
      </c>
      <c s="26" t="s">
        <v>52</v>
      </c>
      <c s="32" t="s">
        <v>5157</v>
      </c>
      <c s="33" t="s">
        <v>82</v>
      </c>
      <c s="34">
        <v>1</v>
      </c>
      <c s="35">
        <v>0</v>
      </c>
      <c s="36">
        <f>ROUND(ROUND(H550,2)*ROUND(G550,5),2)</f>
      </c>
      <c r="O550">
        <f>(I550*21)/100</f>
      </c>
      <c t="s">
        <v>27</v>
      </c>
    </row>
    <row r="551" spans="1:5" ht="12.75">
      <c r="A551" s="37" t="s">
        <v>55</v>
      </c>
      <c r="E551" s="38" t="s">
        <v>58</v>
      </c>
    </row>
    <row r="552" spans="1:5" ht="12.75">
      <c r="A552" s="39" t="s">
        <v>57</v>
      </c>
      <c r="E552" s="40" t="s">
        <v>58</v>
      </c>
    </row>
    <row r="553" spans="1:5" ht="12.75">
      <c r="A553" t="s">
        <v>59</v>
      </c>
      <c r="E553" s="38" t="s">
        <v>58</v>
      </c>
    </row>
    <row r="554" spans="1:16" ht="25.5">
      <c r="A554" s="26" t="s">
        <v>50</v>
      </c>
      <c s="31" t="s">
        <v>5158</v>
      </c>
      <c s="31" t="s">
        <v>5159</v>
      </c>
      <c s="26" t="s">
        <v>52</v>
      </c>
      <c s="32" t="s">
        <v>5160</v>
      </c>
      <c s="33" t="s">
        <v>82</v>
      </c>
      <c s="34">
        <v>1</v>
      </c>
      <c s="35">
        <v>0</v>
      </c>
      <c s="36">
        <f>ROUND(ROUND(H554,2)*ROUND(G554,5),2)</f>
      </c>
      <c r="O554">
        <f>(I554*21)/100</f>
      </c>
      <c t="s">
        <v>27</v>
      </c>
    </row>
    <row r="555" spans="1:5" ht="12.75">
      <c r="A555" s="37" t="s">
        <v>55</v>
      </c>
      <c r="E555" s="38" t="s">
        <v>58</v>
      </c>
    </row>
    <row r="556" spans="1:5" ht="12.75">
      <c r="A556" s="39" t="s">
        <v>57</v>
      </c>
      <c r="E556" s="40" t="s">
        <v>58</v>
      </c>
    </row>
    <row r="557" spans="1:5" ht="12.75">
      <c r="A557" t="s">
        <v>59</v>
      </c>
      <c r="E557" s="38" t="s">
        <v>58</v>
      </c>
    </row>
    <row r="558" spans="1:16" ht="25.5">
      <c r="A558" s="26" t="s">
        <v>50</v>
      </c>
      <c s="31" t="s">
        <v>5161</v>
      </c>
      <c s="31" t="s">
        <v>5162</v>
      </c>
      <c s="26" t="s">
        <v>52</v>
      </c>
      <c s="32" t="s">
        <v>5160</v>
      </c>
      <c s="33" t="s">
        <v>82</v>
      </c>
      <c s="34">
        <v>1</v>
      </c>
      <c s="35">
        <v>0</v>
      </c>
      <c s="36">
        <f>ROUND(ROUND(H558,2)*ROUND(G558,5),2)</f>
      </c>
      <c r="O558">
        <f>(I558*21)/100</f>
      </c>
      <c t="s">
        <v>27</v>
      </c>
    </row>
    <row r="559" spans="1:5" ht="12.75">
      <c r="A559" s="37" t="s">
        <v>55</v>
      </c>
      <c r="E559" s="38" t="s">
        <v>58</v>
      </c>
    </row>
    <row r="560" spans="1:5" ht="12.75">
      <c r="A560" s="39" t="s">
        <v>57</v>
      </c>
      <c r="E560" s="40" t="s">
        <v>58</v>
      </c>
    </row>
    <row r="561" spans="1:5" ht="12.75">
      <c r="A561" t="s">
        <v>59</v>
      </c>
      <c r="E561" s="38" t="s">
        <v>58</v>
      </c>
    </row>
    <row r="562" spans="1:16" ht="25.5">
      <c r="A562" s="26" t="s">
        <v>50</v>
      </c>
      <c s="31" t="s">
        <v>5163</v>
      </c>
      <c s="31" t="s">
        <v>5164</v>
      </c>
      <c s="26" t="s">
        <v>52</v>
      </c>
      <c s="32" t="s">
        <v>5160</v>
      </c>
      <c s="33" t="s">
        <v>82</v>
      </c>
      <c s="34">
        <v>1</v>
      </c>
      <c s="35">
        <v>0</v>
      </c>
      <c s="36">
        <f>ROUND(ROUND(H562,2)*ROUND(G562,5),2)</f>
      </c>
      <c r="O562">
        <f>(I562*21)/100</f>
      </c>
      <c t="s">
        <v>27</v>
      </c>
    </row>
    <row r="563" spans="1:5" ht="12.75">
      <c r="A563" s="37" t="s">
        <v>55</v>
      </c>
      <c r="E563" s="38" t="s">
        <v>58</v>
      </c>
    </row>
    <row r="564" spans="1:5" ht="12.75">
      <c r="A564" s="39" t="s">
        <v>57</v>
      </c>
      <c r="E564" s="40" t="s">
        <v>58</v>
      </c>
    </row>
    <row r="565" spans="1:5" ht="12.75">
      <c r="A565" t="s">
        <v>59</v>
      </c>
      <c r="E565" s="38" t="s">
        <v>58</v>
      </c>
    </row>
    <row r="566" spans="1:16" ht="25.5">
      <c r="A566" s="26" t="s">
        <v>50</v>
      </c>
      <c s="31" t="s">
        <v>5165</v>
      </c>
      <c s="31" t="s">
        <v>5166</v>
      </c>
      <c s="26" t="s">
        <v>52</v>
      </c>
      <c s="32" t="s">
        <v>5167</v>
      </c>
      <c s="33" t="s">
        <v>82</v>
      </c>
      <c s="34">
        <v>1</v>
      </c>
      <c s="35">
        <v>0</v>
      </c>
      <c s="36">
        <f>ROUND(ROUND(H566,2)*ROUND(G566,5),2)</f>
      </c>
      <c r="O566">
        <f>(I566*21)/100</f>
      </c>
      <c t="s">
        <v>27</v>
      </c>
    </row>
    <row r="567" spans="1:5" ht="12.75">
      <c r="A567" s="37" t="s">
        <v>55</v>
      </c>
      <c r="E567" s="38" t="s">
        <v>58</v>
      </c>
    </row>
    <row r="568" spans="1:5" ht="12.75">
      <c r="A568" s="39" t="s">
        <v>57</v>
      </c>
      <c r="E568" s="40" t="s">
        <v>58</v>
      </c>
    </row>
    <row r="569" spans="1:5" ht="12.75">
      <c r="A569" t="s">
        <v>59</v>
      </c>
      <c r="E569" s="38" t="s">
        <v>58</v>
      </c>
    </row>
    <row r="570" spans="1:16" ht="25.5">
      <c r="A570" s="26" t="s">
        <v>50</v>
      </c>
      <c s="31" t="s">
        <v>5168</v>
      </c>
      <c s="31" t="s">
        <v>5169</v>
      </c>
      <c s="26" t="s">
        <v>52</v>
      </c>
      <c s="32" t="s">
        <v>5160</v>
      </c>
      <c s="33" t="s">
        <v>82</v>
      </c>
      <c s="34">
        <v>1</v>
      </c>
      <c s="35">
        <v>0</v>
      </c>
      <c s="36">
        <f>ROUND(ROUND(H570,2)*ROUND(G570,5),2)</f>
      </c>
      <c r="O570">
        <f>(I570*21)/100</f>
      </c>
      <c t="s">
        <v>27</v>
      </c>
    </row>
    <row r="571" spans="1:5" ht="12.75">
      <c r="A571" s="37" t="s">
        <v>55</v>
      </c>
      <c r="E571" s="38" t="s">
        <v>58</v>
      </c>
    </row>
    <row r="572" spans="1:5" ht="12.75">
      <c r="A572" s="39" t="s">
        <v>57</v>
      </c>
      <c r="E572" s="40" t="s">
        <v>58</v>
      </c>
    </row>
    <row r="573" spans="1:5" ht="12.75">
      <c r="A573" t="s">
        <v>59</v>
      </c>
      <c r="E573" s="38" t="s">
        <v>58</v>
      </c>
    </row>
    <row r="574" spans="1:16" ht="25.5">
      <c r="A574" s="26" t="s">
        <v>50</v>
      </c>
      <c s="31" t="s">
        <v>5170</v>
      </c>
      <c s="31" t="s">
        <v>5171</v>
      </c>
      <c s="26" t="s">
        <v>52</v>
      </c>
      <c s="32" t="s">
        <v>5157</v>
      </c>
      <c s="33" t="s">
        <v>82</v>
      </c>
      <c s="34">
        <v>1</v>
      </c>
      <c s="35">
        <v>0</v>
      </c>
      <c s="36">
        <f>ROUND(ROUND(H574,2)*ROUND(G574,5),2)</f>
      </c>
      <c r="O574">
        <f>(I574*21)/100</f>
      </c>
      <c t="s">
        <v>27</v>
      </c>
    </row>
    <row r="575" spans="1:5" ht="12.75">
      <c r="A575" s="37" t="s">
        <v>55</v>
      </c>
      <c r="E575" s="38" t="s">
        <v>58</v>
      </c>
    </row>
    <row r="576" spans="1:5" ht="12.75">
      <c r="A576" s="39" t="s">
        <v>57</v>
      </c>
      <c r="E576" s="40" t="s">
        <v>58</v>
      </c>
    </row>
    <row r="577" spans="1:5" ht="12.75">
      <c r="A577" t="s">
        <v>59</v>
      </c>
      <c r="E577" s="38" t="s">
        <v>58</v>
      </c>
    </row>
    <row r="578" spans="1:16" ht="25.5">
      <c r="A578" s="26" t="s">
        <v>50</v>
      </c>
      <c s="31" t="s">
        <v>5172</v>
      </c>
      <c s="31" t="s">
        <v>5173</v>
      </c>
      <c s="26" t="s">
        <v>52</v>
      </c>
      <c s="32" t="s">
        <v>5157</v>
      </c>
      <c s="33" t="s">
        <v>82</v>
      </c>
      <c s="34">
        <v>1</v>
      </c>
      <c s="35">
        <v>0</v>
      </c>
      <c s="36">
        <f>ROUND(ROUND(H578,2)*ROUND(G578,5),2)</f>
      </c>
      <c r="O578">
        <f>(I578*21)/100</f>
      </c>
      <c t="s">
        <v>27</v>
      </c>
    </row>
    <row r="579" spans="1:5" ht="12.75">
      <c r="A579" s="37" t="s">
        <v>55</v>
      </c>
      <c r="E579" s="38" t="s">
        <v>58</v>
      </c>
    </row>
    <row r="580" spans="1:5" ht="12.75">
      <c r="A580" s="39" t="s">
        <v>57</v>
      </c>
      <c r="E580" s="40" t="s">
        <v>58</v>
      </c>
    </row>
    <row r="581" spans="1:5" ht="12.75">
      <c r="A581" t="s">
        <v>59</v>
      </c>
      <c r="E581" s="38" t="s">
        <v>58</v>
      </c>
    </row>
    <row r="582" spans="1:16" ht="25.5">
      <c r="A582" s="26" t="s">
        <v>50</v>
      </c>
      <c s="31" t="s">
        <v>5174</v>
      </c>
      <c s="31" t="s">
        <v>5175</v>
      </c>
      <c s="26" t="s">
        <v>52</v>
      </c>
      <c s="32" t="s">
        <v>5157</v>
      </c>
      <c s="33" t="s">
        <v>82</v>
      </c>
      <c s="34">
        <v>1</v>
      </c>
      <c s="35">
        <v>0</v>
      </c>
      <c s="36">
        <f>ROUND(ROUND(H582,2)*ROUND(G582,5),2)</f>
      </c>
      <c r="O582">
        <f>(I582*21)/100</f>
      </c>
      <c t="s">
        <v>27</v>
      </c>
    </row>
    <row r="583" spans="1:5" ht="12.75">
      <c r="A583" s="37" t="s">
        <v>55</v>
      </c>
      <c r="E583" s="38" t="s">
        <v>58</v>
      </c>
    </row>
    <row r="584" spans="1:5" ht="12.75">
      <c r="A584" s="39" t="s">
        <v>57</v>
      </c>
      <c r="E584" s="40" t="s">
        <v>58</v>
      </c>
    </row>
    <row r="585" spans="1:5" ht="12.75">
      <c r="A585" t="s">
        <v>59</v>
      </c>
      <c r="E585" s="38" t="s">
        <v>58</v>
      </c>
    </row>
    <row r="586" spans="1:16" ht="25.5">
      <c r="A586" s="26" t="s">
        <v>50</v>
      </c>
      <c s="31" t="s">
        <v>5176</v>
      </c>
      <c s="31" t="s">
        <v>5177</v>
      </c>
      <c s="26" t="s">
        <v>52</v>
      </c>
      <c s="32" t="s">
        <v>5167</v>
      </c>
      <c s="33" t="s">
        <v>82</v>
      </c>
      <c s="34">
        <v>1</v>
      </c>
      <c s="35">
        <v>0</v>
      </c>
      <c s="36">
        <f>ROUND(ROUND(H586,2)*ROUND(G586,5),2)</f>
      </c>
      <c r="O586">
        <f>(I586*21)/100</f>
      </c>
      <c t="s">
        <v>27</v>
      </c>
    </row>
    <row r="587" spans="1:5" ht="12.75">
      <c r="A587" s="37" t="s">
        <v>55</v>
      </c>
      <c r="E587" s="38" t="s">
        <v>58</v>
      </c>
    </row>
    <row r="588" spans="1:5" ht="12.75">
      <c r="A588" s="39" t="s">
        <v>57</v>
      </c>
      <c r="E588" s="40" t="s">
        <v>58</v>
      </c>
    </row>
    <row r="589" spans="1:5" ht="12.75">
      <c r="A589" t="s">
        <v>59</v>
      </c>
      <c r="E589" s="38" t="s">
        <v>58</v>
      </c>
    </row>
    <row r="590" spans="1:16" ht="25.5">
      <c r="A590" s="26" t="s">
        <v>50</v>
      </c>
      <c s="31" t="s">
        <v>5178</v>
      </c>
      <c s="31" t="s">
        <v>5179</v>
      </c>
      <c s="26" t="s">
        <v>52</v>
      </c>
      <c s="32" t="s">
        <v>5167</v>
      </c>
      <c s="33" t="s">
        <v>82</v>
      </c>
      <c s="34">
        <v>1</v>
      </c>
      <c s="35">
        <v>0</v>
      </c>
      <c s="36">
        <f>ROUND(ROUND(H590,2)*ROUND(G590,5),2)</f>
      </c>
      <c r="O590">
        <f>(I590*21)/100</f>
      </c>
      <c t="s">
        <v>27</v>
      </c>
    </row>
    <row r="591" spans="1:5" ht="12.75">
      <c r="A591" s="37" t="s">
        <v>55</v>
      </c>
      <c r="E591" s="38" t="s">
        <v>58</v>
      </c>
    </row>
    <row r="592" spans="1:5" ht="12.75">
      <c r="A592" s="39" t="s">
        <v>57</v>
      </c>
      <c r="E592" s="40" t="s">
        <v>58</v>
      </c>
    </row>
    <row r="593" spans="1:5" ht="12.75">
      <c r="A593" t="s">
        <v>59</v>
      </c>
      <c r="E593" s="38" t="s">
        <v>58</v>
      </c>
    </row>
    <row r="594" spans="1:16" ht="25.5">
      <c r="A594" s="26" t="s">
        <v>50</v>
      </c>
      <c s="31" t="s">
        <v>5180</v>
      </c>
      <c s="31" t="s">
        <v>5181</v>
      </c>
      <c s="26" t="s">
        <v>52</v>
      </c>
      <c s="32" t="s">
        <v>5182</v>
      </c>
      <c s="33" t="s">
        <v>82</v>
      </c>
      <c s="34">
        <v>1</v>
      </c>
      <c s="35">
        <v>0</v>
      </c>
      <c s="36">
        <f>ROUND(ROUND(H594,2)*ROUND(G594,5),2)</f>
      </c>
      <c r="O594">
        <f>(I594*21)/100</f>
      </c>
      <c t="s">
        <v>27</v>
      </c>
    </row>
    <row r="595" spans="1:5" ht="12.75">
      <c r="A595" s="37" t="s">
        <v>55</v>
      </c>
      <c r="E595" s="38" t="s">
        <v>58</v>
      </c>
    </row>
    <row r="596" spans="1:5" ht="12.75">
      <c r="A596" s="39" t="s">
        <v>57</v>
      </c>
      <c r="E596" s="40" t="s">
        <v>58</v>
      </c>
    </row>
    <row r="597" spans="1:5" ht="12.75">
      <c r="A597" t="s">
        <v>59</v>
      </c>
      <c r="E597" s="38" t="s">
        <v>58</v>
      </c>
    </row>
    <row r="598" spans="1:16" ht="25.5">
      <c r="A598" s="26" t="s">
        <v>50</v>
      </c>
      <c s="31" t="s">
        <v>5183</v>
      </c>
      <c s="31" t="s">
        <v>5184</v>
      </c>
      <c s="26" t="s">
        <v>52</v>
      </c>
      <c s="32" t="s">
        <v>5182</v>
      </c>
      <c s="33" t="s">
        <v>82</v>
      </c>
      <c s="34">
        <v>1</v>
      </c>
      <c s="35">
        <v>0</v>
      </c>
      <c s="36">
        <f>ROUND(ROUND(H598,2)*ROUND(G598,5),2)</f>
      </c>
      <c r="O598">
        <f>(I598*21)/100</f>
      </c>
      <c t="s">
        <v>27</v>
      </c>
    </row>
    <row r="599" spans="1:5" ht="12.75">
      <c r="A599" s="37" t="s">
        <v>55</v>
      </c>
      <c r="E599" s="38" t="s">
        <v>58</v>
      </c>
    </row>
    <row r="600" spans="1:5" ht="12.75">
      <c r="A600" s="39" t="s">
        <v>57</v>
      </c>
      <c r="E600" s="40" t="s">
        <v>58</v>
      </c>
    </row>
    <row r="601" spans="1:5" ht="12.75">
      <c r="A601" t="s">
        <v>59</v>
      </c>
      <c r="E601" s="38" t="s">
        <v>58</v>
      </c>
    </row>
    <row r="602" spans="1:16" ht="25.5">
      <c r="A602" s="26" t="s">
        <v>50</v>
      </c>
      <c s="31" t="s">
        <v>5185</v>
      </c>
      <c s="31" t="s">
        <v>5186</v>
      </c>
      <c s="26" t="s">
        <v>52</v>
      </c>
      <c s="32" t="s">
        <v>5187</v>
      </c>
      <c s="33" t="s">
        <v>82</v>
      </c>
      <c s="34">
        <v>1</v>
      </c>
      <c s="35">
        <v>0</v>
      </c>
      <c s="36">
        <f>ROUND(ROUND(H602,2)*ROUND(G602,5),2)</f>
      </c>
      <c r="O602">
        <f>(I602*21)/100</f>
      </c>
      <c t="s">
        <v>27</v>
      </c>
    </row>
    <row r="603" spans="1:5" ht="12.75">
      <c r="A603" s="37" t="s">
        <v>55</v>
      </c>
      <c r="E603" s="38" t="s">
        <v>58</v>
      </c>
    </row>
    <row r="604" spans="1:5" ht="12.75">
      <c r="A604" s="39" t="s">
        <v>57</v>
      </c>
      <c r="E604" s="40" t="s">
        <v>58</v>
      </c>
    </row>
    <row r="605" spans="1:5" ht="12.75">
      <c r="A605" t="s">
        <v>59</v>
      </c>
      <c r="E605" s="38" t="s">
        <v>58</v>
      </c>
    </row>
    <row r="606" spans="1:16" ht="25.5">
      <c r="A606" s="26" t="s">
        <v>50</v>
      </c>
      <c s="31" t="s">
        <v>5188</v>
      </c>
      <c s="31" t="s">
        <v>5189</v>
      </c>
      <c s="26" t="s">
        <v>52</v>
      </c>
      <c s="32" t="s">
        <v>5190</v>
      </c>
      <c s="33" t="s">
        <v>82</v>
      </c>
      <c s="34">
        <v>1</v>
      </c>
      <c s="35">
        <v>0</v>
      </c>
      <c s="36">
        <f>ROUND(ROUND(H606,2)*ROUND(G606,5),2)</f>
      </c>
      <c r="O606">
        <f>(I606*21)/100</f>
      </c>
      <c t="s">
        <v>27</v>
      </c>
    </row>
    <row r="607" spans="1:5" ht="12.75">
      <c r="A607" s="37" t="s">
        <v>55</v>
      </c>
      <c r="E607" s="38" t="s">
        <v>58</v>
      </c>
    </row>
    <row r="608" spans="1:5" ht="12.75">
      <c r="A608" s="39" t="s">
        <v>57</v>
      </c>
      <c r="E608" s="40" t="s">
        <v>58</v>
      </c>
    </row>
    <row r="609" spans="1:5" ht="12.75">
      <c r="A609" t="s">
        <v>59</v>
      </c>
      <c r="E609" s="38" t="s">
        <v>58</v>
      </c>
    </row>
    <row r="610" spans="1:16" ht="25.5">
      <c r="A610" s="26" t="s">
        <v>50</v>
      </c>
      <c s="31" t="s">
        <v>5191</v>
      </c>
      <c s="31" t="s">
        <v>5192</v>
      </c>
      <c s="26" t="s">
        <v>52</v>
      </c>
      <c s="32" t="s">
        <v>5193</v>
      </c>
      <c s="33" t="s">
        <v>82</v>
      </c>
      <c s="34">
        <v>1</v>
      </c>
      <c s="35">
        <v>0</v>
      </c>
      <c s="36">
        <f>ROUND(ROUND(H610,2)*ROUND(G610,5),2)</f>
      </c>
      <c r="O610">
        <f>(I610*21)/100</f>
      </c>
      <c t="s">
        <v>27</v>
      </c>
    </row>
    <row r="611" spans="1:5" ht="12.75">
      <c r="A611" s="37" t="s">
        <v>55</v>
      </c>
      <c r="E611" s="38" t="s">
        <v>58</v>
      </c>
    </row>
    <row r="612" spans="1:5" ht="12.75">
      <c r="A612" s="39" t="s">
        <v>57</v>
      </c>
      <c r="E612" s="40" t="s">
        <v>58</v>
      </c>
    </row>
    <row r="613" spans="1:5" ht="12.75">
      <c r="A613" t="s">
        <v>59</v>
      </c>
      <c r="E613" s="38" t="s">
        <v>58</v>
      </c>
    </row>
    <row r="614" spans="1:16" ht="25.5">
      <c r="A614" s="26" t="s">
        <v>50</v>
      </c>
      <c s="31" t="s">
        <v>5194</v>
      </c>
      <c s="31" t="s">
        <v>5195</v>
      </c>
      <c s="26" t="s">
        <v>52</v>
      </c>
      <c s="32" t="s">
        <v>5196</v>
      </c>
      <c s="33" t="s">
        <v>82</v>
      </c>
      <c s="34">
        <v>1</v>
      </c>
      <c s="35">
        <v>0</v>
      </c>
      <c s="36">
        <f>ROUND(ROUND(H614,2)*ROUND(G614,5),2)</f>
      </c>
      <c r="O614">
        <f>(I614*21)/100</f>
      </c>
      <c t="s">
        <v>27</v>
      </c>
    </row>
    <row r="615" spans="1:5" ht="12.75">
      <c r="A615" s="37" t="s">
        <v>55</v>
      </c>
      <c r="E615" s="38" t="s">
        <v>58</v>
      </c>
    </row>
    <row r="616" spans="1:5" ht="12.75">
      <c r="A616" s="39" t="s">
        <v>57</v>
      </c>
      <c r="E616" s="40" t="s">
        <v>58</v>
      </c>
    </row>
    <row r="617" spans="1:5" ht="12.75">
      <c r="A617" t="s">
        <v>59</v>
      </c>
      <c r="E617" s="38" t="s">
        <v>58</v>
      </c>
    </row>
    <row r="618" spans="1:16" ht="25.5">
      <c r="A618" s="26" t="s">
        <v>50</v>
      </c>
      <c s="31" t="s">
        <v>5197</v>
      </c>
      <c s="31" t="s">
        <v>5198</v>
      </c>
      <c s="26" t="s">
        <v>52</v>
      </c>
      <c s="32" t="s">
        <v>5199</v>
      </c>
      <c s="33" t="s">
        <v>82</v>
      </c>
      <c s="34">
        <v>1</v>
      </c>
      <c s="35">
        <v>0</v>
      </c>
      <c s="36">
        <f>ROUND(ROUND(H618,2)*ROUND(G618,5),2)</f>
      </c>
      <c r="O618">
        <f>(I618*21)/100</f>
      </c>
      <c t="s">
        <v>27</v>
      </c>
    </row>
    <row r="619" spans="1:5" ht="12.75">
      <c r="A619" s="37" t="s">
        <v>55</v>
      </c>
      <c r="E619" s="38" t="s">
        <v>58</v>
      </c>
    </row>
    <row r="620" spans="1:5" ht="12.75">
      <c r="A620" s="39" t="s">
        <v>57</v>
      </c>
      <c r="E620" s="40" t="s">
        <v>58</v>
      </c>
    </row>
    <row r="621" spans="1:5" ht="12.75">
      <c r="A621" t="s">
        <v>59</v>
      </c>
      <c r="E621" s="38" t="s">
        <v>58</v>
      </c>
    </row>
    <row r="622" spans="1:16" ht="25.5">
      <c r="A622" s="26" t="s">
        <v>50</v>
      </c>
      <c s="31" t="s">
        <v>5200</v>
      </c>
      <c s="31" t="s">
        <v>5201</v>
      </c>
      <c s="26" t="s">
        <v>52</v>
      </c>
      <c s="32" t="s">
        <v>5202</v>
      </c>
      <c s="33" t="s">
        <v>82</v>
      </c>
      <c s="34">
        <v>1</v>
      </c>
      <c s="35">
        <v>0</v>
      </c>
      <c s="36">
        <f>ROUND(ROUND(H622,2)*ROUND(G622,5),2)</f>
      </c>
      <c r="O622">
        <f>(I622*21)/100</f>
      </c>
      <c t="s">
        <v>27</v>
      </c>
    </row>
    <row r="623" spans="1:5" ht="12.75">
      <c r="A623" s="37" t="s">
        <v>55</v>
      </c>
      <c r="E623" s="38" t="s">
        <v>58</v>
      </c>
    </row>
    <row r="624" spans="1:5" ht="12.75">
      <c r="A624" s="39" t="s">
        <v>57</v>
      </c>
      <c r="E624" s="40" t="s">
        <v>58</v>
      </c>
    </row>
    <row r="625" spans="1:5" ht="12.75">
      <c r="A625" t="s">
        <v>59</v>
      </c>
      <c r="E625" s="38" t="s">
        <v>58</v>
      </c>
    </row>
    <row r="626" spans="1:16" ht="25.5">
      <c r="A626" s="26" t="s">
        <v>50</v>
      </c>
      <c s="31" t="s">
        <v>5203</v>
      </c>
      <c s="31" t="s">
        <v>5204</v>
      </c>
      <c s="26" t="s">
        <v>52</v>
      </c>
      <c s="32" t="s">
        <v>5202</v>
      </c>
      <c s="33" t="s">
        <v>82</v>
      </c>
      <c s="34">
        <v>1</v>
      </c>
      <c s="35">
        <v>0</v>
      </c>
      <c s="36">
        <f>ROUND(ROUND(H626,2)*ROUND(G626,5),2)</f>
      </c>
      <c r="O626">
        <f>(I626*21)/100</f>
      </c>
      <c t="s">
        <v>27</v>
      </c>
    </row>
    <row r="627" spans="1:5" ht="12.75">
      <c r="A627" s="37" t="s">
        <v>55</v>
      </c>
      <c r="E627" s="38" t="s">
        <v>58</v>
      </c>
    </row>
    <row r="628" spans="1:5" ht="12.75">
      <c r="A628" s="39" t="s">
        <v>57</v>
      </c>
      <c r="E628" s="40" t="s">
        <v>58</v>
      </c>
    </row>
    <row r="629" spans="1:5" ht="12.75">
      <c r="A629" t="s">
        <v>59</v>
      </c>
      <c r="E629" s="38" t="s">
        <v>58</v>
      </c>
    </row>
    <row r="630" spans="1:16" ht="25.5">
      <c r="A630" s="26" t="s">
        <v>50</v>
      </c>
      <c s="31" t="s">
        <v>5205</v>
      </c>
      <c s="31" t="s">
        <v>5206</v>
      </c>
      <c s="26" t="s">
        <v>52</v>
      </c>
      <c s="32" t="s">
        <v>5207</v>
      </c>
      <c s="33" t="s">
        <v>82</v>
      </c>
      <c s="34">
        <v>1</v>
      </c>
      <c s="35">
        <v>0</v>
      </c>
      <c s="36">
        <f>ROUND(ROUND(H630,2)*ROUND(G630,5),2)</f>
      </c>
      <c r="O630">
        <f>(I630*21)/100</f>
      </c>
      <c t="s">
        <v>27</v>
      </c>
    </row>
    <row r="631" spans="1:5" ht="12.75">
      <c r="A631" s="37" t="s">
        <v>55</v>
      </c>
      <c r="E631" s="38" t="s">
        <v>58</v>
      </c>
    </row>
    <row r="632" spans="1:5" ht="12.75">
      <c r="A632" s="39" t="s">
        <v>57</v>
      </c>
      <c r="E632" s="40" t="s">
        <v>58</v>
      </c>
    </row>
    <row r="633" spans="1:5" ht="12.75">
      <c r="A633" t="s">
        <v>59</v>
      </c>
      <c r="E633" s="38" t="s">
        <v>58</v>
      </c>
    </row>
    <row r="634" spans="1:16" ht="25.5">
      <c r="A634" s="26" t="s">
        <v>50</v>
      </c>
      <c s="31" t="s">
        <v>5208</v>
      </c>
      <c s="31" t="s">
        <v>5209</v>
      </c>
      <c s="26" t="s">
        <v>52</v>
      </c>
      <c s="32" t="s">
        <v>5210</v>
      </c>
      <c s="33" t="s">
        <v>82</v>
      </c>
      <c s="34">
        <v>1</v>
      </c>
      <c s="35">
        <v>0</v>
      </c>
      <c s="36">
        <f>ROUND(ROUND(H634,2)*ROUND(G634,5),2)</f>
      </c>
      <c r="O634">
        <f>(I634*21)/100</f>
      </c>
      <c t="s">
        <v>27</v>
      </c>
    </row>
    <row r="635" spans="1:5" ht="12.75">
      <c r="A635" s="37" t="s">
        <v>55</v>
      </c>
      <c r="E635" s="38" t="s">
        <v>58</v>
      </c>
    </row>
    <row r="636" spans="1:5" ht="12.75">
      <c r="A636" s="39" t="s">
        <v>57</v>
      </c>
      <c r="E636" s="40" t="s">
        <v>58</v>
      </c>
    </row>
    <row r="637" spans="1:5" ht="12.75">
      <c r="A637" t="s">
        <v>59</v>
      </c>
      <c r="E637" s="38" t="s">
        <v>58</v>
      </c>
    </row>
    <row r="638" spans="1:16" ht="25.5">
      <c r="A638" s="26" t="s">
        <v>50</v>
      </c>
      <c s="31" t="s">
        <v>5211</v>
      </c>
      <c s="31" t="s">
        <v>5212</v>
      </c>
      <c s="26" t="s">
        <v>52</v>
      </c>
      <c s="32" t="s">
        <v>5213</v>
      </c>
      <c s="33" t="s">
        <v>82</v>
      </c>
      <c s="34">
        <v>1</v>
      </c>
      <c s="35">
        <v>0</v>
      </c>
      <c s="36">
        <f>ROUND(ROUND(H638,2)*ROUND(G638,5),2)</f>
      </c>
      <c r="O638">
        <f>(I638*21)/100</f>
      </c>
      <c t="s">
        <v>27</v>
      </c>
    </row>
    <row r="639" spans="1:5" ht="12.75">
      <c r="A639" s="37" t="s">
        <v>55</v>
      </c>
      <c r="E639" s="38" t="s">
        <v>58</v>
      </c>
    </row>
    <row r="640" spans="1:5" ht="12.75">
      <c r="A640" s="39" t="s">
        <v>57</v>
      </c>
      <c r="E640" s="40" t="s">
        <v>58</v>
      </c>
    </row>
    <row r="641" spans="1:5" ht="12.75">
      <c r="A641" t="s">
        <v>59</v>
      </c>
      <c r="E641" s="38" t="s">
        <v>58</v>
      </c>
    </row>
    <row r="642" spans="1:16" ht="25.5">
      <c r="A642" s="26" t="s">
        <v>50</v>
      </c>
      <c s="31" t="s">
        <v>5214</v>
      </c>
      <c s="31" t="s">
        <v>5215</v>
      </c>
      <c s="26" t="s">
        <v>52</v>
      </c>
      <c s="32" t="s">
        <v>5216</v>
      </c>
      <c s="33" t="s">
        <v>82</v>
      </c>
      <c s="34">
        <v>1</v>
      </c>
      <c s="35">
        <v>0</v>
      </c>
      <c s="36">
        <f>ROUND(ROUND(H642,2)*ROUND(G642,5),2)</f>
      </c>
      <c r="O642">
        <f>(I642*21)/100</f>
      </c>
      <c t="s">
        <v>27</v>
      </c>
    </row>
    <row r="643" spans="1:5" ht="12.75">
      <c r="A643" s="37" t="s">
        <v>55</v>
      </c>
      <c r="E643" s="38" t="s">
        <v>58</v>
      </c>
    </row>
    <row r="644" spans="1:5" ht="12.75">
      <c r="A644" s="39" t="s">
        <v>57</v>
      </c>
      <c r="E644" s="40" t="s">
        <v>58</v>
      </c>
    </row>
    <row r="645" spans="1:5" ht="12.75">
      <c r="A645" t="s">
        <v>59</v>
      </c>
      <c r="E645" s="38" t="s">
        <v>58</v>
      </c>
    </row>
    <row r="646" spans="1:16" ht="25.5">
      <c r="A646" s="26" t="s">
        <v>50</v>
      </c>
      <c s="31" t="s">
        <v>5217</v>
      </c>
      <c s="31" t="s">
        <v>5218</v>
      </c>
      <c s="26" t="s">
        <v>52</v>
      </c>
      <c s="32" t="s">
        <v>5219</v>
      </c>
      <c s="33" t="s">
        <v>82</v>
      </c>
      <c s="34">
        <v>1</v>
      </c>
      <c s="35">
        <v>0</v>
      </c>
      <c s="36">
        <f>ROUND(ROUND(H646,2)*ROUND(G646,5),2)</f>
      </c>
      <c r="O646">
        <f>(I646*21)/100</f>
      </c>
      <c t="s">
        <v>27</v>
      </c>
    </row>
    <row r="647" spans="1:5" ht="12.75">
      <c r="A647" s="37" t="s">
        <v>55</v>
      </c>
      <c r="E647" s="38" t="s">
        <v>58</v>
      </c>
    </row>
    <row r="648" spans="1:5" ht="12.75">
      <c r="A648" s="39" t="s">
        <v>57</v>
      </c>
      <c r="E648" s="40" t="s">
        <v>58</v>
      </c>
    </row>
    <row r="649" spans="1:5" ht="12.75">
      <c r="A649" t="s">
        <v>59</v>
      </c>
      <c r="E649" s="38" t="s">
        <v>58</v>
      </c>
    </row>
    <row r="650" spans="1:16" ht="25.5">
      <c r="A650" s="26" t="s">
        <v>50</v>
      </c>
      <c s="31" t="s">
        <v>5220</v>
      </c>
      <c s="31" t="s">
        <v>5221</v>
      </c>
      <c s="26" t="s">
        <v>52</v>
      </c>
      <c s="32" t="s">
        <v>5219</v>
      </c>
      <c s="33" t="s">
        <v>82</v>
      </c>
      <c s="34">
        <v>1</v>
      </c>
      <c s="35">
        <v>0</v>
      </c>
      <c s="36">
        <f>ROUND(ROUND(H650,2)*ROUND(G650,5),2)</f>
      </c>
      <c r="O650">
        <f>(I650*21)/100</f>
      </c>
      <c t="s">
        <v>27</v>
      </c>
    </row>
    <row r="651" spans="1:5" ht="12.75">
      <c r="A651" s="37" t="s">
        <v>55</v>
      </c>
      <c r="E651" s="38" t="s">
        <v>58</v>
      </c>
    </row>
    <row r="652" spans="1:5" ht="12.75">
      <c r="A652" s="39" t="s">
        <v>57</v>
      </c>
      <c r="E652" s="40" t="s">
        <v>58</v>
      </c>
    </row>
    <row r="653" spans="1:5" ht="12.75">
      <c r="A653" t="s">
        <v>59</v>
      </c>
      <c r="E653" s="38" t="s">
        <v>58</v>
      </c>
    </row>
    <row r="654" spans="1:16" ht="25.5">
      <c r="A654" s="26" t="s">
        <v>50</v>
      </c>
      <c s="31" t="s">
        <v>5222</v>
      </c>
      <c s="31" t="s">
        <v>5223</v>
      </c>
      <c s="26" t="s">
        <v>52</v>
      </c>
      <c s="32" t="s">
        <v>5219</v>
      </c>
      <c s="33" t="s">
        <v>82</v>
      </c>
      <c s="34">
        <v>1</v>
      </c>
      <c s="35">
        <v>0</v>
      </c>
      <c s="36">
        <f>ROUND(ROUND(H654,2)*ROUND(G654,5),2)</f>
      </c>
      <c r="O654">
        <f>(I654*21)/100</f>
      </c>
      <c t="s">
        <v>27</v>
      </c>
    </row>
    <row r="655" spans="1:5" ht="12.75">
      <c r="A655" s="37" t="s">
        <v>55</v>
      </c>
      <c r="E655" s="38" t="s">
        <v>58</v>
      </c>
    </row>
    <row r="656" spans="1:5" ht="12.75">
      <c r="A656" s="39" t="s">
        <v>57</v>
      </c>
      <c r="E656" s="40" t="s">
        <v>58</v>
      </c>
    </row>
    <row r="657" spans="1:5" ht="12.75">
      <c r="A657" t="s">
        <v>59</v>
      </c>
      <c r="E657" s="38" t="s">
        <v>58</v>
      </c>
    </row>
    <row r="658" spans="1:16" ht="25.5">
      <c r="A658" s="26" t="s">
        <v>50</v>
      </c>
      <c s="31" t="s">
        <v>5224</v>
      </c>
      <c s="31" t="s">
        <v>5225</v>
      </c>
      <c s="26" t="s">
        <v>52</v>
      </c>
      <c s="32" t="s">
        <v>5219</v>
      </c>
      <c s="33" t="s">
        <v>82</v>
      </c>
      <c s="34">
        <v>1</v>
      </c>
      <c s="35">
        <v>0</v>
      </c>
      <c s="36">
        <f>ROUND(ROUND(H658,2)*ROUND(G658,5),2)</f>
      </c>
      <c r="O658">
        <f>(I658*21)/100</f>
      </c>
      <c t="s">
        <v>27</v>
      </c>
    </row>
    <row r="659" spans="1:5" ht="12.75">
      <c r="A659" s="37" t="s">
        <v>55</v>
      </c>
      <c r="E659" s="38" t="s">
        <v>58</v>
      </c>
    </row>
    <row r="660" spans="1:5" ht="12.75">
      <c r="A660" s="39" t="s">
        <v>57</v>
      </c>
      <c r="E660" s="40" t="s">
        <v>58</v>
      </c>
    </row>
    <row r="661" spans="1:5" ht="12.75">
      <c r="A661" t="s">
        <v>59</v>
      </c>
      <c r="E661" s="38" t="s">
        <v>58</v>
      </c>
    </row>
    <row r="662" spans="1:16" ht="25.5">
      <c r="A662" s="26" t="s">
        <v>50</v>
      </c>
      <c s="31" t="s">
        <v>5226</v>
      </c>
      <c s="31" t="s">
        <v>5227</v>
      </c>
      <c s="26" t="s">
        <v>52</v>
      </c>
      <c s="32" t="s">
        <v>5219</v>
      </c>
      <c s="33" t="s">
        <v>82</v>
      </c>
      <c s="34">
        <v>1</v>
      </c>
      <c s="35">
        <v>0</v>
      </c>
      <c s="36">
        <f>ROUND(ROUND(H662,2)*ROUND(G662,5),2)</f>
      </c>
      <c r="O662">
        <f>(I662*21)/100</f>
      </c>
      <c t="s">
        <v>27</v>
      </c>
    </row>
    <row r="663" spans="1:5" ht="12.75">
      <c r="A663" s="37" t="s">
        <v>55</v>
      </c>
      <c r="E663" s="38" t="s">
        <v>58</v>
      </c>
    </row>
    <row r="664" spans="1:5" ht="12.75">
      <c r="A664" s="39" t="s">
        <v>57</v>
      </c>
      <c r="E664" s="40" t="s">
        <v>58</v>
      </c>
    </row>
    <row r="665" spans="1:5" ht="12.75">
      <c r="A665" t="s">
        <v>59</v>
      </c>
      <c r="E665" s="38" t="s">
        <v>58</v>
      </c>
    </row>
    <row r="666" spans="1:16" ht="25.5">
      <c r="A666" s="26" t="s">
        <v>50</v>
      </c>
      <c s="31" t="s">
        <v>5228</v>
      </c>
      <c s="31" t="s">
        <v>5229</v>
      </c>
      <c s="26" t="s">
        <v>52</v>
      </c>
      <c s="32" t="s">
        <v>5230</v>
      </c>
      <c s="33" t="s">
        <v>82</v>
      </c>
      <c s="34">
        <v>1</v>
      </c>
      <c s="35">
        <v>0</v>
      </c>
      <c s="36">
        <f>ROUND(ROUND(H666,2)*ROUND(G666,5),2)</f>
      </c>
      <c r="O666">
        <f>(I666*21)/100</f>
      </c>
      <c t="s">
        <v>27</v>
      </c>
    </row>
    <row r="667" spans="1:5" ht="12.75">
      <c r="A667" s="37" t="s">
        <v>55</v>
      </c>
      <c r="E667" s="38" t="s">
        <v>58</v>
      </c>
    </row>
    <row r="668" spans="1:5" ht="12.75">
      <c r="A668" s="39" t="s">
        <v>57</v>
      </c>
      <c r="E668" s="40" t="s">
        <v>58</v>
      </c>
    </row>
    <row r="669" spans="1:5" ht="12.75">
      <c r="A669" t="s">
        <v>59</v>
      </c>
      <c r="E669" s="38" t="s">
        <v>58</v>
      </c>
    </row>
    <row r="670" spans="1:16" ht="25.5">
      <c r="A670" s="26" t="s">
        <v>50</v>
      </c>
      <c s="31" t="s">
        <v>5231</v>
      </c>
      <c s="31" t="s">
        <v>5232</v>
      </c>
      <c s="26" t="s">
        <v>52</v>
      </c>
      <c s="32" t="s">
        <v>5230</v>
      </c>
      <c s="33" t="s">
        <v>82</v>
      </c>
      <c s="34">
        <v>1</v>
      </c>
      <c s="35">
        <v>0</v>
      </c>
      <c s="36">
        <f>ROUND(ROUND(H670,2)*ROUND(G670,5),2)</f>
      </c>
      <c r="O670">
        <f>(I670*21)/100</f>
      </c>
      <c t="s">
        <v>27</v>
      </c>
    </row>
    <row r="671" spans="1:5" ht="12.75">
      <c r="A671" s="37" t="s">
        <v>55</v>
      </c>
      <c r="E671" s="38" t="s">
        <v>58</v>
      </c>
    </row>
    <row r="672" spans="1:5" ht="12.75">
      <c r="A672" s="39" t="s">
        <v>57</v>
      </c>
      <c r="E672" s="40" t="s">
        <v>58</v>
      </c>
    </row>
    <row r="673" spans="1:5" ht="12.75">
      <c r="A673" t="s">
        <v>59</v>
      </c>
      <c r="E673" s="38" t="s">
        <v>58</v>
      </c>
    </row>
    <row r="674" spans="1:16" ht="25.5">
      <c r="A674" s="26" t="s">
        <v>50</v>
      </c>
      <c s="31" t="s">
        <v>5233</v>
      </c>
      <c s="31" t="s">
        <v>5234</v>
      </c>
      <c s="26" t="s">
        <v>52</v>
      </c>
      <c s="32" t="s">
        <v>5235</v>
      </c>
      <c s="33" t="s">
        <v>82</v>
      </c>
      <c s="34">
        <v>1</v>
      </c>
      <c s="35">
        <v>0</v>
      </c>
      <c s="36">
        <f>ROUND(ROUND(H674,2)*ROUND(G674,5),2)</f>
      </c>
      <c r="O674">
        <f>(I674*21)/100</f>
      </c>
      <c t="s">
        <v>27</v>
      </c>
    </row>
    <row r="675" spans="1:5" ht="12.75">
      <c r="A675" s="37" t="s">
        <v>55</v>
      </c>
      <c r="E675" s="38" t="s">
        <v>58</v>
      </c>
    </row>
    <row r="676" spans="1:5" ht="12.75">
      <c r="A676" s="39" t="s">
        <v>57</v>
      </c>
      <c r="E676" s="40" t="s">
        <v>58</v>
      </c>
    </row>
    <row r="677" spans="1:5" ht="12.75">
      <c r="A677" t="s">
        <v>59</v>
      </c>
      <c r="E677" s="38" t="s">
        <v>58</v>
      </c>
    </row>
    <row r="678" spans="1:16" ht="12.75">
      <c r="A678" s="26" t="s">
        <v>50</v>
      </c>
      <c s="31" t="s">
        <v>5236</v>
      </c>
      <c s="31" t="s">
        <v>5237</v>
      </c>
      <c s="26" t="s">
        <v>52</v>
      </c>
      <c s="32" t="s">
        <v>5238</v>
      </c>
      <c s="33" t="s">
        <v>82</v>
      </c>
      <c s="34">
        <v>1</v>
      </c>
      <c s="35">
        <v>0</v>
      </c>
      <c s="36">
        <f>ROUND(ROUND(H678,2)*ROUND(G678,5),2)</f>
      </c>
      <c r="O678">
        <f>(I678*21)/100</f>
      </c>
      <c t="s">
        <v>27</v>
      </c>
    </row>
    <row r="679" spans="1:5" ht="12.75">
      <c r="A679" s="37" t="s">
        <v>55</v>
      </c>
      <c r="E679" s="38" t="s">
        <v>58</v>
      </c>
    </row>
    <row r="680" spans="1:5" ht="12.75">
      <c r="A680" s="39" t="s">
        <v>57</v>
      </c>
      <c r="E680" s="40" t="s">
        <v>58</v>
      </c>
    </row>
    <row r="681" spans="1:5" ht="12.75">
      <c r="A681" t="s">
        <v>59</v>
      </c>
      <c r="E681" s="38" t="s">
        <v>58</v>
      </c>
    </row>
    <row r="682" spans="1:16" ht="25.5">
      <c r="A682" s="26" t="s">
        <v>50</v>
      </c>
      <c s="31" t="s">
        <v>5239</v>
      </c>
      <c s="31" t="s">
        <v>5240</v>
      </c>
      <c s="26" t="s">
        <v>52</v>
      </c>
      <c s="32" t="s">
        <v>5241</v>
      </c>
      <c s="33" t="s">
        <v>82</v>
      </c>
      <c s="34">
        <v>1</v>
      </c>
      <c s="35">
        <v>0</v>
      </c>
      <c s="36">
        <f>ROUND(ROUND(H682,2)*ROUND(G682,5),2)</f>
      </c>
      <c r="O682">
        <f>(I682*21)/100</f>
      </c>
      <c t="s">
        <v>27</v>
      </c>
    </row>
    <row r="683" spans="1:5" ht="12.75">
      <c r="A683" s="37" t="s">
        <v>55</v>
      </c>
      <c r="E683" s="38" t="s">
        <v>58</v>
      </c>
    </row>
    <row r="684" spans="1:5" ht="12.75">
      <c r="A684" s="39" t="s">
        <v>57</v>
      </c>
      <c r="E684" s="40" t="s">
        <v>58</v>
      </c>
    </row>
    <row r="685" spans="1:5" ht="12.75">
      <c r="A685" t="s">
        <v>59</v>
      </c>
      <c r="E685" s="38" t="s">
        <v>58</v>
      </c>
    </row>
    <row r="686" spans="1:16" ht="25.5">
      <c r="A686" s="26" t="s">
        <v>50</v>
      </c>
      <c s="31" t="s">
        <v>5242</v>
      </c>
      <c s="31" t="s">
        <v>5243</v>
      </c>
      <c s="26" t="s">
        <v>52</v>
      </c>
      <c s="32" t="s">
        <v>5125</v>
      </c>
      <c s="33" t="s">
        <v>82</v>
      </c>
      <c s="34">
        <v>1</v>
      </c>
      <c s="35">
        <v>0</v>
      </c>
      <c s="36">
        <f>ROUND(ROUND(H686,2)*ROUND(G686,5),2)</f>
      </c>
      <c r="O686">
        <f>(I686*21)/100</f>
      </c>
      <c t="s">
        <v>27</v>
      </c>
    </row>
    <row r="687" spans="1:5" ht="12.75">
      <c r="A687" s="37" t="s">
        <v>55</v>
      </c>
      <c r="E687" s="38" t="s">
        <v>58</v>
      </c>
    </row>
    <row r="688" spans="1:5" ht="12.75">
      <c r="A688" s="39" t="s">
        <v>57</v>
      </c>
      <c r="E688" s="40" t="s">
        <v>58</v>
      </c>
    </row>
    <row r="689" spans="1:5" ht="12.75">
      <c r="A689" t="s">
        <v>59</v>
      </c>
      <c r="E689" s="38" t="s">
        <v>58</v>
      </c>
    </row>
    <row r="690" spans="1:16" ht="12.75">
      <c r="A690" s="26" t="s">
        <v>50</v>
      </c>
      <c s="31" t="s">
        <v>5244</v>
      </c>
      <c s="31" t="s">
        <v>5245</v>
      </c>
      <c s="26" t="s">
        <v>52</v>
      </c>
      <c s="32" t="s">
        <v>5238</v>
      </c>
      <c s="33" t="s">
        <v>82</v>
      </c>
      <c s="34">
        <v>1</v>
      </c>
      <c s="35">
        <v>0</v>
      </c>
      <c s="36">
        <f>ROUND(ROUND(H690,2)*ROUND(G690,5),2)</f>
      </c>
      <c r="O690">
        <f>(I690*21)/100</f>
      </c>
      <c t="s">
        <v>27</v>
      </c>
    </row>
    <row r="691" spans="1:5" ht="12.75">
      <c r="A691" s="37" t="s">
        <v>55</v>
      </c>
      <c r="E691" s="38" t="s">
        <v>58</v>
      </c>
    </row>
    <row r="692" spans="1:5" ht="12.75">
      <c r="A692" s="39" t="s">
        <v>57</v>
      </c>
      <c r="E692" s="40" t="s">
        <v>58</v>
      </c>
    </row>
    <row r="693" spans="1:5" ht="12.75">
      <c r="A693" t="s">
        <v>59</v>
      </c>
      <c r="E693" s="38" t="s">
        <v>58</v>
      </c>
    </row>
    <row r="694" spans="1:16" ht="25.5">
      <c r="A694" s="26" t="s">
        <v>50</v>
      </c>
      <c s="31" t="s">
        <v>5246</v>
      </c>
      <c s="31" t="s">
        <v>5247</v>
      </c>
      <c s="26" t="s">
        <v>52</v>
      </c>
      <c s="32" t="s">
        <v>5248</v>
      </c>
      <c s="33" t="s">
        <v>82</v>
      </c>
      <c s="34">
        <v>1</v>
      </c>
      <c s="35">
        <v>0</v>
      </c>
      <c s="36">
        <f>ROUND(ROUND(H694,2)*ROUND(G694,5),2)</f>
      </c>
      <c r="O694">
        <f>(I694*21)/100</f>
      </c>
      <c t="s">
        <v>27</v>
      </c>
    </row>
    <row r="695" spans="1:5" ht="12.75">
      <c r="A695" s="37" t="s">
        <v>55</v>
      </c>
      <c r="E695" s="38" t="s">
        <v>58</v>
      </c>
    </row>
    <row r="696" spans="1:5" ht="12.75">
      <c r="A696" s="39" t="s">
        <v>57</v>
      </c>
      <c r="E696" s="40" t="s">
        <v>58</v>
      </c>
    </row>
    <row r="697" spans="1:5" ht="12.75">
      <c r="A697" t="s">
        <v>59</v>
      </c>
      <c r="E697" s="38" t="s">
        <v>58</v>
      </c>
    </row>
    <row r="698" spans="1:16" ht="12.75">
      <c r="A698" s="26" t="s">
        <v>50</v>
      </c>
      <c s="31" t="s">
        <v>5249</v>
      </c>
      <c s="31" t="s">
        <v>5250</v>
      </c>
      <c s="26" t="s">
        <v>52</v>
      </c>
      <c s="32" t="s">
        <v>5238</v>
      </c>
      <c s="33" t="s">
        <v>82</v>
      </c>
      <c s="34">
        <v>1</v>
      </c>
      <c s="35">
        <v>0</v>
      </c>
      <c s="36">
        <f>ROUND(ROUND(H698,2)*ROUND(G698,5),2)</f>
      </c>
      <c r="O698">
        <f>(I698*21)/100</f>
      </c>
      <c t="s">
        <v>27</v>
      </c>
    </row>
    <row r="699" spans="1:5" ht="12.75">
      <c r="A699" s="37" t="s">
        <v>55</v>
      </c>
      <c r="E699" s="38" t="s">
        <v>58</v>
      </c>
    </row>
    <row r="700" spans="1:5" ht="12.75">
      <c r="A700" s="39" t="s">
        <v>57</v>
      </c>
      <c r="E700" s="40" t="s">
        <v>58</v>
      </c>
    </row>
    <row r="701" spans="1:5" ht="12.75">
      <c r="A701" t="s">
        <v>59</v>
      </c>
      <c r="E701" s="38" t="s">
        <v>58</v>
      </c>
    </row>
    <row r="702" spans="1:16" ht="25.5">
      <c r="A702" s="26" t="s">
        <v>50</v>
      </c>
      <c s="31" t="s">
        <v>5251</v>
      </c>
      <c s="31" t="s">
        <v>5252</v>
      </c>
      <c s="26" t="s">
        <v>52</v>
      </c>
      <c s="32" t="s">
        <v>5253</v>
      </c>
      <c s="33" t="s">
        <v>82</v>
      </c>
      <c s="34">
        <v>1</v>
      </c>
      <c s="35">
        <v>0</v>
      </c>
      <c s="36">
        <f>ROUND(ROUND(H702,2)*ROUND(G702,5),2)</f>
      </c>
      <c r="O702">
        <f>(I702*21)/100</f>
      </c>
      <c t="s">
        <v>27</v>
      </c>
    </row>
    <row r="703" spans="1:5" ht="12.75">
      <c r="A703" s="37" t="s">
        <v>55</v>
      </c>
      <c r="E703" s="38" t="s">
        <v>58</v>
      </c>
    </row>
    <row r="704" spans="1:5" ht="12.75">
      <c r="A704" s="39" t="s">
        <v>57</v>
      </c>
      <c r="E704" s="40" t="s">
        <v>58</v>
      </c>
    </row>
    <row r="705" spans="1:5" ht="12.75">
      <c r="A705" t="s">
        <v>59</v>
      </c>
      <c r="E705" s="38" t="s">
        <v>58</v>
      </c>
    </row>
    <row r="706" spans="1:16" ht="25.5">
      <c r="A706" s="26" t="s">
        <v>50</v>
      </c>
      <c s="31" t="s">
        <v>5254</v>
      </c>
      <c s="31" t="s">
        <v>5255</v>
      </c>
      <c s="26" t="s">
        <v>52</v>
      </c>
      <c s="32" t="s">
        <v>5256</v>
      </c>
      <c s="33" t="s">
        <v>82</v>
      </c>
      <c s="34">
        <v>1</v>
      </c>
      <c s="35">
        <v>0</v>
      </c>
      <c s="36">
        <f>ROUND(ROUND(H706,2)*ROUND(G706,5),2)</f>
      </c>
      <c r="O706">
        <f>(I706*21)/100</f>
      </c>
      <c t="s">
        <v>27</v>
      </c>
    </row>
    <row r="707" spans="1:5" ht="12.75">
      <c r="A707" s="37" t="s">
        <v>55</v>
      </c>
      <c r="E707" s="38" t="s">
        <v>58</v>
      </c>
    </row>
    <row r="708" spans="1:5" ht="12.75">
      <c r="A708" s="39" t="s">
        <v>57</v>
      </c>
      <c r="E708" s="40" t="s">
        <v>58</v>
      </c>
    </row>
    <row r="709" spans="1:5" ht="12.75">
      <c r="A709" t="s">
        <v>59</v>
      </c>
      <c r="E709" s="38" t="s">
        <v>58</v>
      </c>
    </row>
    <row r="710" spans="1:16" ht="25.5">
      <c r="A710" s="26" t="s">
        <v>50</v>
      </c>
      <c s="31" t="s">
        <v>5257</v>
      </c>
      <c s="31" t="s">
        <v>5258</v>
      </c>
      <c s="26" t="s">
        <v>52</v>
      </c>
      <c s="32" t="s">
        <v>5256</v>
      </c>
      <c s="33" t="s">
        <v>82</v>
      </c>
      <c s="34">
        <v>1</v>
      </c>
      <c s="35">
        <v>0</v>
      </c>
      <c s="36">
        <f>ROUND(ROUND(H710,2)*ROUND(G710,5),2)</f>
      </c>
      <c r="O710">
        <f>(I710*21)/100</f>
      </c>
      <c t="s">
        <v>27</v>
      </c>
    </row>
    <row r="711" spans="1:5" ht="12.75">
      <c r="A711" s="37" t="s">
        <v>55</v>
      </c>
      <c r="E711" s="38" t="s">
        <v>58</v>
      </c>
    </row>
    <row r="712" spans="1:5" ht="12.75">
      <c r="A712" s="39" t="s">
        <v>57</v>
      </c>
      <c r="E712" s="40" t="s">
        <v>58</v>
      </c>
    </row>
    <row r="713" spans="1:5" ht="12.75">
      <c r="A713" t="s">
        <v>59</v>
      </c>
      <c r="E713" s="38" t="s">
        <v>58</v>
      </c>
    </row>
    <row r="714" spans="1:16" ht="25.5">
      <c r="A714" s="26" t="s">
        <v>50</v>
      </c>
      <c s="31" t="s">
        <v>5259</v>
      </c>
      <c s="31" t="s">
        <v>5260</v>
      </c>
      <c s="26" t="s">
        <v>52</v>
      </c>
      <c s="32" t="s">
        <v>5261</v>
      </c>
      <c s="33" t="s">
        <v>82</v>
      </c>
      <c s="34">
        <v>1</v>
      </c>
      <c s="35">
        <v>0</v>
      </c>
      <c s="36">
        <f>ROUND(ROUND(H714,2)*ROUND(G714,5),2)</f>
      </c>
      <c r="O714">
        <f>(I714*21)/100</f>
      </c>
      <c t="s">
        <v>27</v>
      </c>
    </row>
    <row r="715" spans="1:5" ht="12.75">
      <c r="A715" s="37" t="s">
        <v>55</v>
      </c>
      <c r="E715" s="38" t="s">
        <v>58</v>
      </c>
    </row>
    <row r="716" spans="1:5" ht="12.75">
      <c r="A716" s="39" t="s">
        <v>57</v>
      </c>
      <c r="E716" s="40" t="s">
        <v>58</v>
      </c>
    </row>
    <row r="717" spans="1:5" ht="12.75">
      <c r="A717" t="s">
        <v>59</v>
      </c>
      <c r="E717" s="38" t="s">
        <v>58</v>
      </c>
    </row>
    <row r="718" spans="1:16" ht="25.5">
      <c r="A718" s="26" t="s">
        <v>50</v>
      </c>
      <c s="31" t="s">
        <v>5262</v>
      </c>
      <c s="31" t="s">
        <v>5263</v>
      </c>
      <c s="26" t="s">
        <v>52</v>
      </c>
      <c s="32" t="s">
        <v>5264</v>
      </c>
      <c s="33" t="s">
        <v>82</v>
      </c>
      <c s="34">
        <v>1</v>
      </c>
      <c s="35">
        <v>0</v>
      </c>
      <c s="36">
        <f>ROUND(ROUND(H718,2)*ROUND(G718,5),2)</f>
      </c>
      <c r="O718">
        <f>(I718*21)/100</f>
      </c>
      <c t="s">
        <v>27</v>
      </c>
    </row>
    <row r="719" spans="1:5" ht="12.75">
      <c r="A719" s="37" t="s">
        <v>55</v>
      </c>
      <c r="E719" s="38" t="s">
        <v>58</v>
      </c>
    </row>
    <row r="720" spans="1:5" ht="12.75">
      <c r="A720" s="39" t="s">
        <v>57</v>
      </c>
      <c r="E720" s="40" t="s">
        <v>58</v>
      </c>
    </row>
    <row r="721" spans="1:5" ht="12.75">
      <c r="A721" t="s">
        <v>59</v>
      </c>
      <c r="E721" s="38" t="s">
        <v>58</v>
      </c>
    </row>
    <row r="722" spans="1:16" ht="25.5">
      <c r="A722" s="26" t="s">
        <v>50</v>
      </c>
      <c s="31" t="s">
        <v>5265</v>
      </c>
      <c s="31" t="s">
        <v>5266</v>
      </c>
      <c s="26" t="s">
        <v>52</v>
      </c>
      <c s="32" t="s">
        <v>5261</v>
      </c>
      <c s="33" t="s">
        <v>82</v>
      </c>
      <c s="34">
        <v>1</v>
      </c>
      <c s="35">
        <v>0</v>
      </c>
      <c s="36">
        <f>ROUND(ROUND(H722,2)*ROUND(G722,5),2)</f>
      </c>
      <c r="O722">
        <f>(I722*21)/100</f>
      </c>
      <c t="s">
        <v>27</v>
      </c>
    </row>
    <row r="723" spans="1:5" ht="12.75">
      <c r="A723" s="37" t="s">
        <v>55</v>
      </c>
      <c r="E723" s="38" t="s">
        <v>58</v>
      </c>
    </row>
    <row r="724" spans="1:5" ht="12.75">
      <c r="A724" s="39" t="s">
        <v>57</v>
      </c>
      <c r="E724" s="40" t="s">
        <v>58</v>
      </c>
    </row>
    <row r="725" spans="1:5" ht="12.75">
      <c r="A725" t="s">
        <v>59</v>
      </c>
      <c r="E725" s="38" t="s">
        <v>58</v>
      </c>
    </row>
    <row r="726" spans="1:16" ht="12.75">
      <c r="A726" s="26" t="s">
        <v>50</v>
      </c>
      <c s="31" t="s">
        <v>5267</v>
      </c>
      <c s="31" t="s">
        <v>5268</v>
      </c>
      <c s="26" t="s">
        <v>52</v>
      </c>
      <c s="32" t="s">
        <v>5238</v>
      </c>
      <c s="33" t="s">
        <v>82</v>
      </c>
      <c s="34">
        <v>1</v>
      </c>
      <c s="35">
        <v>0</v>
      </c>
      <c s="36">
        <f>ROUND(ROUND(H726,2)*ROUND(G726,5),2)</f>
      </c>
      <c r="O726">
        <f>(I726*21)/100</f>
      </c>
      <c t="s">
        <v>27</v>
      </c>
    </row>
    <row r="727" spans="1:5" ht="12.75">
      <c r="A727" s="37" t="s">
        <v>55</v>
      </c>
      <c r="E727" s="38" t="s">
        <v>58</v>
      </c>
    </row>
    <row r="728" spans="1:5" ht="12.75">
      <c r="A728" s="39" t="s">
        <v>57</v>
      </c>
      <c r="E728" s="40" t="s">
        <v>58</v>
      </c>
    </row>
    <row r="729" spans="1:5" ht="12.75">
      <c r="A729" t="s">
        <v>59</v>
      </c>
      <c r="E729" s="38" t="s">
        <v>58</v>
      </c>
    </row>
    <row r="730" spans="1:16" ht="12.75">
      <c r="A730" s="26" t="s">
        <v>50</v>
      </c>
      <c s="31" t="s">
        <v>5269</v>
      </c>
      <c s="31" t="s">
        <v>5270</v>
      </c>
      <c s="26" t="s">
        <v>52</v>
      </c>
      <c s="32" t="s">
        <v>5238</v>
      </c>
      <c s="33" t="s">
        <v>82</v>
      </c>
      <c s="34">
        <v>1</v>
      </c>
      <c s="35">
        <v>0</v>
      </c>
      <c s="36">
        <f>ROUND(ROUND(H730,2)*ROUND(G730,5),2)</f>
      </c>
      <c r="O730">
        <f>(I730*21)/100</f>
      </c>
      <c t="s">
        <v>27</v>
      </c>
    </row>
    <row r="731" spans="1:5" ht="12.75">
      <c r="A731" s="37" t="s">
        <v>55</v>
      </c>
      <c r="E731" s="38" t="s">
        <v>58</v>
      </c>
    </row>
    <row r="732" spans="1:5" ht="12.75">
      <c r="A732" s="39" t="s">
        <v>57</v>
      </c>
      <c r="E732" s="40" t="s">
        <v>58</v>
      </c>
    </row>
    <row r="733" spans="1:5" ht="12.75">
      <c r="A733" t="s">
        <v>59</v>
      </c>
      <c r="E733" s="38" t="s">
        <v>58</v>
      </c>
    </row>
    <row r="734" spans="1:16" ht="25.5">
      <c r="A734" s="26" t="s">
        <v>50</v>
      </c>
      <c s="31" t="s">
        <v>5271</v>
      </c>
      <c s="31" t="s">
        <v>5272</v>
      </c>
      <c s="26" t="s">
        <v>52</v>
      </c>
      <c s="32" t="s">
        <v>5207</v>
      </c>
      <c s="33" t="s">
        <v>82</v>
      </c>
      <c s="34">
        <v>1</v>
      </c>
      <c s="35">
        <v>0</v>
      </c>
      <c s="36">
        <f>ROUND(ROUND(H734,2)*ROUND(G734,5),2)</f>
      </c>
      <c r="O734">
        <f>(I734*21)/100</f>
      </c>
      <c t="s">
        <v>27</v>
      </c>
    </row>
    <row r="735" spans="1:5" ht="12.75">
      <c r="A735" s="37" t="s">
        <v>55</v>
      </c>
      <c r="E735" s="38" t="s">
        <v>58</v>
      </c>
    </row>
    <row r="736" spans="1:5" ht="12.75">
      <c r="A736" s="39" t="s">
        <v>57</v>
      </c>
      <c r="E736" s="40" t="s">
        <v>58</v>
      </c>
    </row>
    <row r="737" spans="1:5" ht="12.75">
      <c r="A737" t="s">
        <v>59</v>
      </c>
      <c r="E737" s="38" t="s">
        <v>58</v>
      </c>
    </row>
    <row r="738" spans="1:16" ht="25.5">
      <c r="A738" s="26" t="s">
        <v>50</v>
      </c>
      <c s="31" t="s">
        <v>5273</v>
      </c>
      <c s="31" t="s">
        <v>5274</v>
      </c>
      <c s="26" t="s">
        <v>52</v>
      </c>
      <c s="32" t="s">
        <v>5275</v>
      </c>
      <c s="33" t="s">
        <v>82</v>
      </c>
      <c s="34">
        <v>1</v>
      </c>
      <c s="35">
        <v>0</v>
      </c>
      <c s="36">
        <f>ROUND(ROUND(H738,2)*ROUND(G738,5),2)</f>
      </c>
      <c r="O738">
        <f>(I738*21)/100</f>
      </c>
      <c t="s">
        <v>27</v>
      </c>
    </row>
    <row r="739" spans="1:5" ht="12.75">
      <c r="A739" s="37" t="s">
        <v>55</v>
      </c>
      <c r="E739" s="38" t="s">
        <v>58</v>
      </c>
    </row>
    <row r="740" spans="1:5" ht="12.75">
      <c r="A740" s="39" t="s">
        <v>57</v>
      </c>
      <c r="E740" s="40" t="s">
        <v>58</v>
      </c>
    </row>
    <row r="741" spans="1:5" ht="12.75">
      <c r="A741" t="s">
        <v>59</v>
      </c>
      <c r="E741" s="38" t="s">
        <v>58</v>
      </c>
    </row>
    <row r="742" spans="1:16" ht="25.5">
      <c r="A742" s="26" t="s">
        <v>50</v>
      </c>
      <c s="31" t="s">
        <v>5276</v>
      </c>
      <c s="31" t="s">
        <v>5277</v>
      </c>
      <c s="26" t="s">
        <v>52</v>
      </c>
      <c s="32" t="s">
        <v>5275</v>
      </c>
      <c s="33" t="s">
        <v>82</v>
      </c>
      <c s="34">
        <v>1</v>
      </c>
      <c s="35">
        <v>0</v>
      </c>
      <c s="36">
        <f>ROUND(ROUND(H742,2)*ROUND(G742,5),2)</f>
      </c>
      <c r="O742">
        <f>(I742*21)/100</f>
      </c>
      <c t="s">
        <v>27</v>
      </c>
    </row>
    <row r="743" spans="1:5" ht="12.75">
      <c r="A743" s="37" t="s">
        <v>55</v>
      </c>
      <c r="E743" s="38" t="s">
        <v>58</v>
      </c>
    </row>
    <row r="744" spans="1:5" ht="12.75">
      <c r="A744" s="39" t="s">
        <v>57</v>
      </c>
      <c r="E744" s="40" t="s">
        <v>58</v>
      </c>
    </row>
    <row r="745" spans="1:5" ht="12.75">
      <c r="A745" t="s">
        <v>59</v>
      </c>
      <c r="E745" s="38" t="s">
        <v>58</v>
      </c>
    </row>
    <row r="746" spans="1:16" ht="25.5">
      <c r="A746" s="26" t="s">
        <v>50</v>
      </c>
      <c s="31" t="s">
        <v>5278</v>
      </c>
      <c s="31" t="s">
        <v>5279</v>
      </c>
      <c s="26" t="s">
        <v>52</v>
      </c>
      <c s="32" t="s">
        <v>5280</v>
      </c>
      <c s="33" t="s">
        <v>82</v>
      </c>
      <c s="34">
        <v>1</v>
      </c>
      <c s="35">
        <v>0</v>
      </c>
      <c s="36">
        <f>ROUND(ROUND(H746,2)*ROUND(G746,5),2)</f>
      </c>
      <c r="O746">
        <f>(I746*21)/100</f>
      </c>
      <c t="s">
        <v>27</v>
      </c>
    </row>
    <row r="747" spans="1:5" ht="12.75">
      <c r="A747" s="37" t="s">
        <v>55</v>
      </c>
      <c r="E747" s="38" t="s">
        <v>58</v>
      </c>
    </row>
    <row r="748" spans="1:5" ht="12.75">
      <c r="A748" s="39" t="s">
        <v>57</v>
      </c>
      <c r="E748" s="40" t="s">
        <v>58</v>
      </c>
    </row>
    <row r="749" spans="1:5" ht="12.75">
      <c r="A749" t="s">
        <v>59</v>
      </c>
      <c r="E749" s="38" t="s">
        <v>58</v>
      </c>
    </row>
    <row r="750" spans="1:16" ht="25.5">
      <c r="A750" s="26" t="s">
        <v>50</v>
      </c>
      <c s="31" t="s">
        <v>5281</v>
      </c>
      <c s="31" t="s">
        <v>5279</v>
      </c>
      <c s="26" t="s">
        <v>2502</v>
      </c>
      <c s="32" t="s">
        <v>5280</v>
      </c>
      <c s="33" t="s">
        <v>82</v>
      </c>
      <c s="34">
        <v>1</v>
      </c>
      <c s="35">
        <v>0</v>
      </c>
      <c s="36">
        <f>ROUND(ROUND(H750,2)*ROUND(G750,5),2)</f>
      </c>
      <c r="O750">
        <f>(I750*21)/100</f>
      </c>
      <c t="s">
        <v>27</v>
      </c>
    </row>
    <row r="751" spans="1:5" ht="12.75">
      <c r="A751" s="37" t="s">
        <v>55</v>
      </c>
      <c r="E751" s="38" t="s">
        <v>58</v>
      </c>
    </row>
    <row r="752" spans="1:5" ht="12.75">
      <c r="A752" s="39" t="s">
        <v>57</v>
      </c>
      <c r="E752" s="40" t="s">
        <v>58</v>
      </c>
    </row>
    <row r="753" spans="1:5" ht="12.75">
      <c r="A753" t="s">
        <v>59</v>
      </c>
      <c r="E753" s="38" t="s">
        <v>58</v>
      </c>
    </row>
    <row r="754" spans="1:16" ht="25.5">
      <c r="A754" s="26" t="s">
        <v>50</v>
      </c>
      <c s="31" t="s">
        <v>5282</v>
      </c>
      <c s="31" t="s">
        <v>5279</v>
      </c>
      <c s="26" t="s">
        <v>2505</v>
      </c>
      <c s="32" t="s">
        <v>5280</v>
      </c>
      <c s="33" t="s">
        <v>82</v>
      </c>
      <c s="34">
        <v>1</v>
      </c>
      <c s="35">
        <v>0</v>
      </c>
      <c s="36">
        <f>ROUND(ROUND(H754,2)*ROUND(G754,5),2)</f>
      </c>
      <c r="O754">
        <f>(I754*21)/100</f>
      </c>
      <c t="s">
        <v>27</v>
      </c>
    </row>
    <row r="755" spans="1:5" ht="12.75">
      <c r="A755" s="37" t="s">
        <v>55</v>
      </c>
      <c r="E755" s="38" t="s">
        <v>58</v>
      </c>
    </row>
    <row r="756" spans="1:5" ht="12.75">
      <c r="A756" s="39" t="s">
        <v>57</v>
      </c>
      <c r="E756" s="40" t="s">
        <v>58</v>
      </c>
    </row>
    <row r="757" spans="1:5" ht="12.75">
      <c r="A757" t="s">
        <v>59</v>
      </c>
      <c r="E757" s="38" t="s">
        <v>58</v>
      </c>
    </row>
    <row r="758" spans="1:16" ht="25.5">
      <c r="A758" s="26" t="s">
        <v>50</v>
      </c>
      <c s="31" t="s">
        <v>5283</v>
      </c>
      <c s="31" t="s">
        <v>5279</v>
      </c>
      <c s="26" t="s">
        <v>3310</v>
      </c>
      <c s="32" t="s">
        <v>5280</v>
      </c>
      <c s="33" t="s">
        <v>82</v>
      </c>
      <c s="34">
        <v>1</v>
      </c>
      <c s="35">
        <v>0</v>
      </c>
      <c s="36">
        <f>ROUND(ROUND(H758,2)*ROUND(G758,5),2)</f>
      </c>
      <c r="O758">
        <f>(I758*21)/100</f>
      </c>
      <c t="s">
        <v>27</v>
      </c>
    </row>
    <row r="759" spans="1:5" ht="12.75">
      <c r="A759" s="37" t="s">
        <v>55</v>
      </c>
      <c r="E759" s="38" t="s">
        <v>58</v>
      </c>
    </row>
    <row r="760" spans="1:5" ht="12.75">
      <c r="A760" s="39" t="s">
        <v>57</v>
      </c>
      <c r="E760" s="40" t="s">
        <v>58</v>
      </c>
    </row>
    <row r="761" spans="1:5" ht="12.75">
      <c r="A761" t="s">
        <v>59</v>
      </c>
      <c r="E761" s="38" t="s">
        <v>58</v>
      </c>
    </row>
    <row r="762" spans="1:16" ht="25.5">
      <c r="A762" s="26" t="s">
        <v>50</v>
      </c>
      <c s="31" t="s">
        <v>5284</v>
      </c>
      <c s="31" t="s">
        <v>5279</v>
      </c>
      <c s="26" t="s">
        <v>3312</v>
      </c>
      <c s="32" t="s">
        <v>5280</v>
      </c>
      <c s="33" t="s">
        <v>82</v>
      </c>
      <c s="34">
        <v>1</v>
      </c>
      <c s="35">
        <v>0</v>
      </c>
      <c s="36">
        <f>ROUND(ROUND(H762,2)*ROUND(G762,5),2)</f>
      </c>
      <c r="O762">
        <f>(I762*21)/100</f>
      </c>
      <c t="s">
        <v>27</v>
      </c>
    </row>
    <row r="763" spans="1:5" ht="12.75">
      <c r="A763" s="37" t="s">
        <v>55</v>
      </c>
      <c r="E763" s="38" t="s">
        <v>58</v>
      </c>
    </row>
    <row r="764" spans="1:5" ht="12.75">
      <c r="A764" s="39" t="s">
        <v>57</v>
      </c>
      <c r="E764" s="40" t="s">
        <v>58</v>
      </c>
    </row>
    <row r="765" spans="1:5" ht="12.75">
      <c r="A765" t="s">
        <v>59</v>
      </c>
      <c r="E765" s="38" t="s">
        <v>58</v>
      </c>
    </row>
    <row r="766" spans="1:16" ht="25.5">
      <c r="A766" s="26" t="s">
        <v>50</v>
      </c>
      <c s="31" t="s">
        <v>5285</v>
      </c>
      <c s="31" t="s">
        <v>5279</v>
      </c>
      <c s="26" t="s">
        <v>3314</v>
      </c>
      <c s="32" t="s">
        <v>5280</v>
      </c>
      <c s="33" t="s">
        <v>82</v>
      </c>
      <c s="34">
        <v>1</v>
      </c>
      <c s="35">
        <v>0</v>
      </c>
      <c s="36">
        <f>ROUND(ROUND(H766,2)*ROUND(G766,5),2)</f>
      </c>
      <c r="O766">
        <f>(I766*21)/100</f>
      </c>
      <c t="s">
        <v>27</v>
      </c>
    </row>
    <row r="767" spans="1:5" ht="12.75">
      <c r="A767" s="37" t="s">
        <v>55</v>
      </c>
      <c r="E767" s="38" t="s">
        <v>58</v>
      </c>
    </row>
    <row r="768" spans="1:5" ht="12.75">
      <c r="A768" s="39" t="s">
        <v>57</v>
      </c>
      <c r="E768" s="40" t="s">
        <v>58</v>
      </c>
    </row>
    <row r="769" spans="1:5" ht="12.75">
      <c r="A769" t="s">
        <v>59</v>
      </c>
      <c r="E769" s="38" t="s">
        <v>58</v>
      </c>
    </row>
    <row r="770" spans="1:16" ht="25.5">
      <c r="A770" s="26" t="s">
        <v>50</v>
      </c>
      <c s="31" t="s">
        <v>5286</v>
      </c>
      <c s="31" t="s">
        <v>5287</v>
      </c>
      <c s="26" t="s">
        <v>52</v>
      </c>
      <c s="32" t="s">
        <v>5207</v>
      </c>
      <c s="33" t="s">
        <v>82</v>
      </c>
      <c s="34">
        <v>1</v>
      </c>
      <c s="35">
        <v>0</v>
      </c>
      <c s="36">
        <f>ROUND(ROUND(H770,2)*ROUND(G770,5),2)</f>
      </c>
      <c r="O770">
        <f>(I770*21)/100</f>
      </c>
      <c t="s">
        <v>27</v>
      </c>
    </row>
    <row r="771" spans="1:5" ht="12.75">
      <c r="A771" s="37" t="s">
        <v>55</v>
      </c>
      <c r="E771" s="38" t="s">
        <v>58</v>
      </c>
    </row>
    <row r="772" spans="1:5" ht="12.75">
      <c r="A772" s="39" t="s">
        <v>57</v>
      </c>
      <c r="E772" s="40" t="s">
        <v>58</v>
      </c>
    </row>
    <row r="773" spans="1:5" ht="12.75">
      <c r="A773" t="s">
        <v>59</v>
      </c>
      <c r="E77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226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5288</v>
      </c>
      <c s="41">
        <f>0+I9</f>
      </c>
      <c r="O3" t="s">
        <v>22</v>
      </c>
      <c t="s">
        <v>27</v>
      </c>
    </row>
    <row r="4" spans="1:16" ht="15" customHeight="1">
      <c r="A4" t="s">
        <v>16</v>
      </c>
      <c s="12" t="s">
        <v>17</v>
      </c>
      <c s="13" t="s">
        <v>3464</v>
      </c>
      <c s="1"/>
      <c s="14" t="s">
        <v>3465</v>
      </c>
      <c s="1"/>
      <c s="1"/>
      <c s="11"/>
      <c s="11"/>
      <c r="O4" t="s">
        <v>23</v>
      </c>
      <c t="s">
        <v>27</v>
      </c>
    </row>
    <row r="5" spans="1:16" ht="12.75" customHeight="1">
      <c r="A5" t="s">
        <v>20</v>
      </c>
      <c s="16" t="s">
        <v>21</v>
      </c>
      <c s="17" t="s">
        <v>5288</v>
      </c>
      <c s="6"/>
      <c s="18" t="s">
        <v>5289</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812</v>
      </c>
      <c s="27"/>
      <c s="29" t="s">
        <v>2962</v>
      </c>
      <c s="27"/>
      <c s="27"/>
      <c s="27"/>
      <c s="30">
        <f>0+Q9</f>
      </c>
      <c r="O9">
        <f>0+R9</f>
      </c>
      <c r="Q9">
        <f>0+I10+I14+I18+I22+I26+I30+I34+I38+I42+I46+I50+I54+I58+I62+I66+I70+I74+I78+I82+I86+I90+I94+I98+I102+I106+I110+I114+I118+I122+I126+I130+I134+I138+I142+I146+I150+I154+I158+I162+I166+I170+I174+I178+I182+I186+I190+I194+I198+I202+I206+I210+I214+I218+I222+I226+I230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I606+I610+I614+I618+I622+I626+I630+I634+I638+I642+I646+I650+I654+I658+I662+I666+I670+I674+I678+I682+I686+I690+I694+I698+I702+I706+I710+I714+I718+I722+I726+I730+I734+I738+I742+I746+I750+I754+I758+I762+I766+I770+I774+I778+I782+I786+I790+I794+I798+I802+I806+I810+I814+I818+I822+I826+I830+I834+I838+I842+I846+I850+I854+I858+I862+I866+I870+I874+I878+I882+I886+I890+I894+I898+I902+I906+I910+I914+I918+I922+I926+I930+I934+I938+I942+I946+I950+I954+I958+I962+I966+I970+I974+I978+I982+I986+I990+I994+I998+I1002+I1006+I1010+I1014+I1018+I1022+I1026+I1030+I1034+I1038+I1042+I1046+I1050+I1054+I1058+I1062+I1066+I1070+I1074+I1078+I1082+I1086+I1090+I1094+I1098+I1102+I1106+I1110+I1114+I1118+I1122+I1126+I1130+I1134+I1138+I1142+I1146+I1150+I1154+I1158+I1162+I1166+I1170+I1174+I1178+I1182+I1186+I1190+I1194+I1198+I1202+I1206+I1210+I1214+I1218+I1222+I1226+I1230+I1234+I1238+I1242+I1246+I1250+I1254+I1258+I1262+I1266+I1270+I1274+I1278+I1282+I1286+I1290+I1294+I1298+I1302+I1306+I1310+I1314+I1318+I1322+I1326+I1330+I1334+I1338+I1342+I1346+I1350+I1354+I1358+I1362+I1366+I1370+I1374+I1378+I1382+I1386+I1390+I1394+I1398+I1402+I1406+I1410+I1414+I1418+I1422+I1426+I1430+I1434+I1438+I1442+I1446+I1450+I1454+I1458+I1462+I1466+I1470+I1474+I1478+I1482+I1486+I1490+I1494+I1498+I1502+I1506+I1510+I1514+I1518+I1522+I1526+I1530+I1534+I1538+I1542+I1546+I1550+I1554+I1558+I1562+I1566+I1570+I1574+I1578+I1582+I1586+I1590+I1594+I1598+I1602+I1606+I1610+I1614+I1618+I1622+I1626+I1630+I1634+I1638+I1642+I1646+I1650+I1654+I1658+I1662+I1666+I1670+I1674+I1678+I1682+I1686+I1690+I1694+I1698+I1702+I1706+I1710+I1714+I1718+I1722+I1726+I1730+I1734+I1738+I1742+I1746+I1750+I1754+I1758+I1762+I1766+I1770+I1774+I1778+I1782+I1786+I1790+I1794+I1798+I1802+I1806+I1810+I1814+I1818+I1822+I1826+I1830+I1834+I1838+I1842+I1846+I1850+I1854+I1858+I1862+I1866+I1870+I1874+I1878+I1882+I1886+I1890+I1894+I1898+I1902+I1906+I1910+I1914+I1918+I1922+I1926+I1930+I1934+I1938+I1942+I1946+I1950+I1954+I1958+I1962+I1966+I1970+I1974+I1978+I1982+I1986+I1990+I1994+I1998+I2002+I2006+I2010+I2014+I2018+I2022+I2026+I2030+I2034+I2038+I2042+I2046+I2050+I2054+I2058+I2062+I2066+I2070+I2074+I2078+I2082+I2086+I2090+I2094+I2098+I2102+I2106+I2110+I2114+I2118+I2122+I2126+I2130+I2134+I2138+I2142+I2146+I2150+I2154+I2158+I2162+I2166+I2170+I2174+I2178+I2182+I2186+I2190+I2194+I2198+I2202+I2206+I2210+I2214+I2218+I2222+I2226+I2230+I2234+I2238+I2242+I2246+I2250+I2254+I2258+I2262+I2266</f>
      </c>
      <c>
        <f>0+O10+O14+O18+O22+O26+O30+O34+O38+O42+O46+O50+O54+O58+O62+O66+O70+O74+O78+O82+O86+O90+O94+O98+O102+O106+O110+O114+O118+O122+O126+O130+O134+O138+O142+O146+O150+O154+O158+O162+O166+O170+O174+O178+O182+O186+O190+O194+O198+O202+O206+O210+O214+O218+O222+O226+O230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O606+O610+O614+O618+O622+O626+O630+O634+O638+O642+O646+O650+O654+O658+O662+O666+O670+O674+O678+O682+O686+O690+O694+O698+O702+O706+O710+O714+O718+O722+O726+O730+O734+O738+O742+O746+O750+O754+O758+O762+O766+O770+O774+O778+O782+O786+O790+O794+O798+O802+O806+O810+O814+O818+O822+O826+O830+O834+O838+O842+O846+O850+O854+O858+O862+O866+O870+O874+O878+O882+O886+O890+O894+O898+O902+O906+O910+O914+O918+O922+O926+O930+O934+O938+O942+O946+O950+O954+O958+O962+O966+O970+O974+O978+O982+O986+O990+O994+O998+O1002+O1006+O1010+O1014+O1018+O1022+O1026+O1030+O1034+O1038+O1042+O1046+O1050+O1054+O1058+O1062+O1066+O1070+O1074+O1078+O1082+O1086+O1090+O1094+O1098+O1102+O1106+O1110+O1114+O1118+O1122+O1126+O1130+O1134+O1138+O1142+O1146+O1150+O1154+O1158+O1162+O1166+O1170+O1174+O1178+O1182+O1186+O1190+O1194+O1198+O1202+O1206+O1210+O1214+O1218+O1222+O1226+O1230+O1234+O1238+O1242+O1246+O1250+O1254+O1258+O1262+O1266+O1270+O1274+O1278+O1282+O1286+O1290+O1294+O1298+O1302+O1306+O1310+O1314+O1318+O1322+O1326+O1330+O1334+O1338+O1342+O1346+O1350+O1354+O1358+O1362+O1366+O1370+O1374+O1378+O1382+O1386+O1390+O1394+O1398+O1402+O1406+O1410+O1414+O1418+O1422+O1426+O1430+O1434+O1438+O1442+O1446+O1450+O1454+O1458+O1462+O1466+O1470+O1474+O1478+O1482+O1486+O1490+O1494+O1498+O1502+O1506+O1510+O1514+O1518+O1522+O1526+O1530+O1534+O1538+O1542+O1546+O1550+O1554+O1558+O1562+O1566+O1570+O1574+O1578+O1582+O1586+O1590+O1594+O1598+O1602+O1606+O1610+O1614+O1618+O1622+O1626+O1630+O1634+O1638+O1642+O1646+O1650+O1654+O1658+O1662+O1666+O1670+O1674+O1678+O1682+O1686+O1690+O1694+O1698+O1702+O1706+O1710+O1714+O1718+O1722+O1726+O1730+O1734+O1738+O1742+O1746+O1750+O1754+O1758+O1762+O1766+O1770+O1774+O1778+O1782+O1786+O1790+O1794+O1798+O1802+O1806+O1810+O1814+O1818+O1822+O1826+O1830+O1834+O1838+O1842+O1846+O1850+O1854+O1858+O1862+O1866+O1870+O1874+O1878+O1882+O1886+O1890+O1894+O1898+O1902+O1906+O1910+O1914+O1918+O1922+O1926+O1930+O1934+O1938+O1942+O1946+O1950+O1954+O1958+O1962+O1966+O1970+O1974+O1978+O1982+O1986+O1990+O1994+O1998+O2002+O2006+O2010+O2014+O2018+O2022+O2026+O2030+O2034+O2038+O2042+O2046+O2050+O2054+O2058+O2062+O2066+O2070+O2074+O2078+O2082+O2086+O2090+O2094+O2098+O2102+O2106+O2110+O2114+O2118+O2122+O2126+O2130+O2134+O2138+O2142+O2146+O2150+O2154+O2158+O2162+O2166+O2170+O2174+O2178+O2182+O2186+O2190+O2194+O2198+O2202+O2206+O2210+O2214+O2218+O2222+O2226+O2230+O2234+O2238+O2242+O2246+O2250+O2254+O2258+O2262+O2266</f>
      </c>
    </row>
    <row r="10" spans="1:16" ht="12.75">
      <c r="A10" s="26" t="s">
        <v>50</v>
      </c>
      <c s="31" t="s">
        <v>5291</v>
      </c>
      <c s="31" t="s">
        <v>5292</v>
      </c>
      <c s="26" t="s">
        <v>52</v>
      </c>
      <c s="32" t="s">
        <v>5293</v>
      </c>
      <c s="33" t="s">
        <v>82</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5294</v>
      </c>
      <c s="31" t="s">
        <v>5295</v>
      </c>
      <c s="26" t="s">
        <v>52</v>
      </c>
      <c s="32" t="s">
        <v>5296</v>
      </c>
      <c s="33" t="s">
        <v>82</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25.5">
      <c r="A18" s="26" t="s">
        <v>50</v>
      </c>
      <c s="31" t="s">
        <v>5297</v>
      </c>
      <c s="31" t="s">
        <v>5298</v>
      </c>
      <c s="26" t="s">
        <v>52</v>
      </c>
      <c s="32" t="s">
        <v>5299</v>
      </c>
      <c s="33" t="s">
        <v>82</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25.5">
      <c r="A22" s="26" t="s">
        <v>50</v>
      </c>
      <c s="31" t="s">
        <v>5300</v>
      </c>
      <c s="31" t="s">
        <v>5301</v>
      </c>
      <c s="26" t="s">
        <v>52</v>
      </c>
      <c s="32" t="s">
        <v>5299</v>
      </c>
      <c s="33" t="s">
        <v>82</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25.5">
      <c r="A26" s="26" t="s">
        <v>50</v>
      </c>
      <c s="31" t="s">
        <v>5302</v>
      </c>
      <c s="31" t="s">
        <v>5303</v>
      </c>
      <c s="26" t="s">
        <v>52</v>
      </c>
      <c s="32" t="s">
        <v>5304</v>
      </c>
      <c s="33" t="s">
        <v>82</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5305</v>
      </c>
      <c s="31" t="s">
        <v>5306</v>
      </c>
      <c s="26" t="s">
        <v>52</v>
      </c>
      <c s="32" t="s">
        <v>5304</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5307</v>
      </c>
      <c s="31" t="s">
        <v>5308</v>
      </c>
      <c s="26" t="s">
        <v>52</v>
      </c>
      <c s="32" t="s">
        <v>5304</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25.5">
      <c r="A38" s="26" t="s">
        <v>50</v>
      </c>
      <c s="31" t="s">
        <v>5309</v>
      </c>
      <c s="31" t="s">
        <v>5310</v>
      </c>
      <c s="26" t="s">
        <v>52</v>
      </c>
      <c s="32" t="s">
        <v>5299</v>
      </c>
      <c s="33" t="s">
        <v>82</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25.5">
      <c r="A42" s="26" t="s">
        <v>50</v>
      </c>
      <c s="31" t="s">
        <v>5311</v>
      </c>
      <c s="31" t="s">
        <v>5312</v>
      </c>
      <c s="26" t="s">
        <v>52</v>
      </c>
      <c s="32" t="s">
        <v>5299</v>
      </c>
      <c s="33" t="s">
        <v>82</v>
      </c>
      <c s="34">
        <v>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25.5">
      <c r="A46" s="26" t="s">
        <v>50</v>
      </c>
      <c s="31" t="s">
        <v>5313</v>
      </c>
      <c s="31" t="s">
        <v>5314</v>
      </c>
      <c s="26" t="s">
        <v>52</v>
      </c>
      <c s="32" t="s">
        <v>5315</v>
      </c>
      <c s="33" t="s">
        <v>82</v>
      </c>
      <c s="34">
        <v>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5316</v>
      </c>
      <c s="31" t="s">
        <v>5317</v>
      </c>
      <c s="26" t="s">
        <v>52</v>
      </c>
      <c s="32" t="s">
        <v>5315</v>
      </c>
      <c s="33" t="s">
        <v>82</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5318</v>
      </c>
      <c s="31" t="s">
        <v>5319</v>
      </c>
      <c s="26" t="s">
        <v>52</v>
      </c>
      <c s="32" t="s">
        <v>5320</v>
      </c>
      <c s="33" t="s">
        <v>82</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5321</v>
      </c>
      <c s="31" t="s">
        <v>5322</v>
      </c>
      <c s="26" t="s">
        <v>52</v>
      </c>
      <c s="32" t="s">
        <v>5320</v>
      </c>
      <c s="33" t="s">
        <v>82</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5323</v>
      </c>
      <c s="31" t="s">
        <v>5324</v>
      </c>
      <c s="26" t="s">
        <v>52</v>
      </c>
      <c s="32" t="s">
        <v>5320</v>
      </c>
      <c s="33" t="s">
        <v>82</v>
      </c>
      <c s="34">
        <v>1</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12.75">
      <c r="A66" s="26" t="s">
        <v>50</v>
      </c>
      <c s="31" t="s">
        <v>5325</v>
      </c>
      <c s="31" t="s">
        <v>5326</v>
      </c>
      <c s="26" t="s">
        <v>52</v>
      </c>
      <c s="32" t="s">
        <v>5320</v>
      </c>
      <c s="33" t="s">
        <v>82</v>
      </c>
      <c s="34">
        <v>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5327</v>
      </c>
      <c s="31" t="s">
        <v>5328</v>
      </c>
      <c s="26" t="s">
        <v>52</v>
      </c>
      <c s="32" t="s">
        <v>5320</v>
      </c>
      <c s="33" t="s">
        <v>82</v>
      </c>
      <c s="34">
        <v>1</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12.75">
      <c r="A74" s="26" t="s">
        <v>50</v>
      </c>
      <c s="31" t="s">
        <v>5329</v>
      </c>
      <c s="31" t="s">
        <v>5330</v>
      </c>
      <c s="26" t="s">
        <v>52</v>
      </c>
      <c s="32" t="s">
        <v>5320</v>
      </c>
      <c s="33" t="s">
        <v>82</v>
      </c>
      <c s="34">
        <v>1</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5331</v>
      </c>
      <c s="31" t="s">
        <v>5332</v>
      </c>
      <c s="26" t="s">
        <v>52</v>
      </c>
      <c s="32" t="s">
        <v>5333</v>
      </c>
      <c s="33" t="s">
        <v>82</v>
      </c>
      <c s="34">
        <v>1</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25.5">
      <c r="A82" s="26" t="s">
        <v>50</v>
      </c>
      <c s="31" t="s">
        <v>5334</v>
      </c>
      <c s="31" t="s">
        <v>5335</v>
      </c>
      <c s="26" t="s">
        <v>52</v>
      </c>
      <c s="32" t="s">
        <v>5336</v>
      </c>
      <c s="33" t="s">
        <v>82</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25.5">
      <c r="A86" s="26" t="s">
        <v>50</v>
      </c>
      <c s="31" t="s">
        <v>5337</v>
      </c>
      <c s="31" t="s">
        <v>5338</v>
      </c>
      <c s="26" t="s">
        <v>52</v>
      </c>
      <c s="32" t="s">
        <v>5339</v>
      </c>
      <c s="33" t="s">
        <v>82</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25.5">
      <c r="A90" s="26" t="s">
        <v>50</v>
      </c>
      <c s="31" t="s">
        <v>5340</v>
      </c>
      <c s="31" t="s">
        <v>5341</v>
      </c>
      <c s="26" t="s">
        <v>52</v>
      </c>
      <c s="32" t="s">
        <v>5342</v>
      </c>
      <c s="33" t="s">
        <v>82</v>
      </c>
      <c s="34">
        <v>1</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25.5">
      <c r="A94" s="26" t="s">
        <v>50</v>
      </c>
      <c s="31" t="s">
        <v>5343</v>
      </c>
      <c s="31" t="s">
        <v>5344</v>
      </c>
      <c s="26" t="s">
        <v>52</v>
      </c>
      <c s="32" t="s">
        <v>5345</v>
      </c>
      <c s="33" t="s">
        <v>82</v>
      </c>
      <c s="34">
        <v>1</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25.5">
      <c r="A98" s="26" t="s">
        <v>50</v>
      </c>
      <c s="31" t="s">
        <v>5346</v>
      </c>
      <c s="31" t="s">
        <v>5347</v>
      </c>
      <c s="26" t="s">
        <v>52</v>
      </c>
      <c s="32" t="s">
        <v>5348</v>
      </c>
      <c s="33" t="s">
        <v>82</v>
      </c>
      <c s="34">
        <v>1</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25.5">
      <c r="A102" s="26" t="s">
        <v>50</v>
      </c>
      <c s="31" t="s">
        <v>5349</v>
      </c>
      <c s="31" t="s">
        <v>5347</v>
      </c>
      <c s="26" t="s">
        <v>2502</v>
      </c>
      <c s="32" t="s">
        <v>5350</v>
      </c>
      <c s="33" t="s">
        <v>82</v>
      </c>
      <c s="34">
        <v>1</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25.5">
      <c r="A106" s="26" t="s">
        <v>50</v>
      </c>
      <c s="31" t="s">
        <v>5351</v>
      </c>
      <c s="31" t="s">
        <v>5352</v>
      </c>
      <c s="26" t="s">
        <v>52</v>
      </c>
      <c s="32" t="s">
        <v>5345</v>
      </c>
      <c s="33" t="s">
        <v>82</v>
      </c>
      <c s="34">
        <v>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25.5">
      <c r="A110" s="26" t="s">
        <v>50</v>
      </c>
      <c s="31" t="s">
        <v>5353</v>
      </c>
      <c s="31" t="s">
        <v>5354</v>
      </c>
      <c s="26" t="s">
        <v>52</v>
      </c>
      <c s="32" t="s">
        <v>5355</v>
      </c>
      <c s="33" t="s">
        <v>82</v>
      </c>
      <c s="34">
        <v>1</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25.5">
      <c r="A114" s="26" t="s">
        <v>50</v>
      </c>
      <c s="31" t="s">
        <v>5356</v>
      </c>
      <c s="31" t="s">
        <v>5357</v>
      </c>
      <c s="26" t="s">
        <v>52</v>
      </c>
      <c s="32" t="s">
        <v>5355</v>
      </c>
      <c s="33" t="s">
        <v>82</v>
      </c>
      <c s="34">
        <v>1</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25.5">
      <c r="A118" s="26" t="s">
        <v>50</v>
      </c>
      <c s="31" t="s">
        <v>5358</v>
      </c>
      <c s="31" t="s">
        <v>5359</v>
      </c>
      <c s="26" t="s">
        <v>52</v>
      </c>
      <c s="32" t="s">
        <v>5360</v>
      </c>
      <c s="33" t="s">
        <v>82</v>
      </c>
      <c s="34">
        <v>1</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25.5">
      <c r="A122" s="26" t="s">
        <v>50</v>
      </c>
      <c s="31" t="s">
        <v>5361</v>
      </c>
      <c s="31" t="s">
        <v>5362</v>
      </c>
      <c s="26" t="s">
        <v>52</v>
      </c>
      <c s="32" t="s">
        <v>5363</v>
      </c>
      <c s="33" t="s">
        <v>82</v>
      </c>
      <c s="34">
        <v>1</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25.5">
      <c r="A126" s="26" t="s">
        <v>50</v>
      </c>
      <c s="31" t="s">
        <v>5364</v>
      </c>
      <c s="31" t="s">
        <v>5365</v>
      </c>
      <c s="26" t="s">
        <v>52</v>
      </c>
      <c s="32" t="s">
        <v>5366</v>
      </c>
      <c s="33" t="s">
        <v>82</v>
      </c>
      <c s="34">
        <v>1</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25.5">
      <c r="A130" s="26" t="s">
        <v>50</v>
      </c>
      <c s="31" t="s">
        <v>5367</v>
      </c>
      <c s="31" t="s">
        <v>5368</v>
      </c>
      <c s="26" t="s">
        <v>52</v>
      </c>
      <c s="32" t="s">
        <v>5366</v>
      </c>
      <c s="33" t="s">
        <v>82</v>
      </c>
      <c s="34">
        <v>1</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25.5">
      <c r="A134" s="26" t="s">
        <v>50</v>
      </c>
      <c s="31" t="s">
        <v>5369</v>
      </c>
      <c s="31" t="s">
        <v>5370</v>
      </c>
      <c s="26" t="s">
        <v>52</v>
      </c>
      <c s="32" t="s">
        <v>5371</v>
      </c>
      <c s="33" t="s">
        <v>82</v>
      </c>
      <c s="34">
        <v>1</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25.5">
      <c r="A138" s="26" t="s">
        <v>50</v>
      </c>
      <c s="31" t="s">
        <v>5372</v>
      </c>
      <c s="31" t="s">
        <v>5373</v>
      </c>
      <c s="26" t="s">
        <v>52</v>
      </c>
      <c s="32" t="s">
        <v>5371</v>
      </c>
      <c s="33" t="s">
        <v>82</v>
      </c>
      <c s="34">
        <v>1</v>
      </c>
      <c s="35">
        <v>0</v>
      </c>
      <c s="36">
        <f>ROUND(ROUND(H138,2)*ROUND(G138,5),2)</f>
      </c>
      <c r="O138">
        <f>(I138*21)/100</f>
      </c>
      <c t="s">
        <v>27</v>
      </c>
    </row>
    <row r="139" spans="1:5" ht="12.75">
      <c r="A139" s="37" t="s">
        <v>55</v>
      </c>
      <c r="E139" s="38" t="s">
        <v>58</v>
      </c>
    </row>
    <row r="140" spans="1:5" ht="12.75">
      <c r="A140" s="39" t="s">
        <v>57</v>
      </c>
      <c r="E140" s="40" t="s">
        <v>58</v>
      </c>
    </row>
    <row r="141" spans="1:5" ht="12.75">
      <c r="A141" t="s">
        <v>59</v>
      </c>
      <c r="E141" s="38" t="s">
        <v>58</v>
      </c>
    </row>
    <row r="142" spans="1:16" ht="25.5">
      <c r="A142" s="26" t="s">
        <v>50</v>
      </c>
      <c s="31" t="s">
        <v>5374</v>
      </c>
      <c s="31" t="s">
        <v>5375</v>
      </c>
      <c s="26" t="s">
        <v>52</v>
      </c>
      <c s="32" t="s">
        <v>5371</v>
      </c>
      <c s="33" t="s">
        <v>82</v>
      </c>
      <c s="34">
        <v>1</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25.5">
      <c r="A146" s="26" t="s">
        <v>50</v>
      </c>
      <c s="31" t="s">
        <v>5376</v>
      </c>
      <c s="31" t="s">
        <v>5377</v>
      </c>
      <c s="26" t="s">
        <v>52</v>
      </c>
      <c s="32" t="s">
        <v>5366</v>
      </c>
      <c s="33" t="s">
        <v>82</v>
      </c>
      <c s="34">
        <v>1</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6" ht="25.5">
      <c r="A150" s="26" t="s">
        <v>50</v>
      </c>
      <c s="31" t="s">
        <v>5378</v>
      </c>
      <c s="31" t="s">
        <v>5379</v>
      </c>
      <c s="26" t="s">
        <v>52</v>
      </c>
      <c s="32" t="s">
        <v>5366</v>
      </c>
      <c s="33" t="s">
        <v>82</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25.5">
      <c r="A154" s="26" t="s">
        <v>50</v>
      </c>
      <c s="31" t="s">
        <v>5380</v>
      </c>
      <c s="31" t="s">
        <v>5381</v>
      </c>
      <c s="26" t="s">
        <v>52</v>
      </c>
      <c s="32" t="s">
        <v>5382</v>
      </c>
      <c s="33" t="s">
        <v>82</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6" ht="25.5">
      <c r="A158" s="26" t="s">
        <v>50</v>
      </c>
      <c s="31" t="s">
        <v>5383</v>
      </c>
      <c s="31" t="s">
        <v>5384</v>
      </c>
      <c s="26" t="s">
        <v>52</v>
      </c>
      <c s="32" t="s">
        <v>5385</v>
      </c>
      <c s="33" t="s">
        <v>82</v>
      </c>
      <c s="34">
        <v>1</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25.5">
      <c r="A162" s="26" t="s">
        <v>50</v>
      </c>
      <c s="31" t="s">
        <v>5386</v>
      </c>
      <c s="31" t="s">
        <v>5387</v>
      </c>
      <c s="26" t="s">
        <v>52</v>
      </c>
      <c s="32" t="s">
        <v>5388</v>
      </c>
      <c s="33" t="s">
        <v>82</v>
      </c>
      <c s="34">
        <v>1</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12.75">
      <c r="A166" s="26" t="s">
        <v>50</v>
      </c>
      <c s="31" t="s">
        <v>5389</v>
      </c>
      <c s="31" t="s">
        <v>5390</v>
      </c>
      <c s="26" t="s">
        <v>52</v>
      </c>
      <c s="32" t="s">
        <v>5391</v>
      </c>
      <c s="33" t="s">
        <v>82</v>
      </c>
      <c s="34">
        <v>1</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12.75">
      <c r="A170" s="26" t="s">
        <v>50</v>
      </c>
      <c s="31" t="s">
        <v>5392</v>
      </c>
      <c s="31" t="s">
        <v>5393</v>
      </c>
      <c s="26" t="s">
        <v>52</v>
      </c>
      <c s="32" t="s">
        <v>5394</v>
      </c>
      <c s="33" t="s">
        <v>82</v>
      </c>
      <c s="34">
        <v>1</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12.75">
      <c r="A174" s="26" t="s">
        <v>50</v>
      </c>
      <c s="31" t="s">
        <v>5395</v>
      </c>
      <c s="31" t="s">
        <v>5396</v>
      </c>
      <c s="26" t="s">
        <v>52</v>
      </c>
      <c s="32" t="s">
        <v>5394</v>
      </c>
      <c s="33" t="s">
        <v>82</v>
      </c>
      <c s="34">
        <v>1</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25.5">
      <c r="A178" s="26" t="s">
        <v>50</v>
      </c>
      <c s="31" t="s">
        <v>5397</v>
      </c>
      <c s="31" t="s">
        <v>5398</v>
      </c>
      <c s="26" t="s">
        <v>52</v>
      </c>
      <c s="32" t="s">
        <v>5399</v>
      </c>
      <c s="33" t="s">
        <v>82</v>
      </c>
      <c s="34">
        <v>1</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25.5">
      <c r="A182" s="26" t="s">
        <v>50</v>
      </c>
      <c s="31" t="s">
        <v>5400</v>
      </c>
      <c s="31" t="s">
        <v>5401</v>
      </c>
      <c s="26" t="s">
        <v>52</v>
      </c>
      <c s="32" t="s">
        <v>5402</v>
      </c>
      <c s="33" t="s">
        <v>82</v>
      </c>
      <c s="34">
        <v>1</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25.5">
      <c r="A186" s="26" t="s">
        <v>50</v>
      </c>
      <c s="31" t="s">
        <v>5403</v>
      </c>
      <c s="31" t="s">
        <v>5404</v>
      </c>
      <c s="26" t="s">
        <v>52</v>
      </c>
      <c s="32" t="s">
        <v>5402</v>
      </c>
      <c s="33" t="s">
        <v>82</v>
      </c>
      <c s="34">
        <v>1</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25.5">
      <c r="A190" s="26" t="s">
        <v>50</v>
      </c>
      <c s="31" t="s">
        <v>5405</v>
      </c>
      <c s="31" t="s">
        <v>5406</v>
      </c>
      <c s="26" t="s">
        <v>52</v>
      </c>
      <c s="32" t="s">
        <v>5407</v>
      </c>
      <c s="33" t="s">
        <v>82</v>
      </c>
      <c s="34">
        <v>1</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25.5">
      <c r="A194" s="26" t="s">
        <v>50</v>
      </c>
      <c s="31" t="s">
        <v>5408</v>
      </c>
      <c s="31" t="s">
        <v>5409</v>
      </c>
      <c s="26" t="s">
        <v>52</v>
      </c>
      <c s="32" t="s">
        <v>5410</v>
      </c>
      <c s="33" t="s">
        <v>82</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25.5">
      <c r="A198" s="26" t="s">
        <v>50</v>
      </c>
      <c s="31" t="s">
        <v>5411</v>
      </c>
      <c s="31" t="s">
        <v>5412</v>
      </c>
      <c s="26" t="s">
        <v>52</v>
      </c>
      <c s="32" t="s">
        <v>5413</v>
      </c>
      <c s="33" t="s">
        <v>82</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25.5">
      <c r="A202" s="26" t="s">
        <v>50</v>
      </c>
      <c s="31" t="s">
        <v>5414</v>
      </c>
      <c s="31" t="s">
        <v>5415</v>
      </c>
      <c s="26" t="s">
        <v>52</v>
      </c>
      <c s="32" t="s">
        <v>5416</v>
      </c>
      <c s="33" t="s">
        <v>82</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25.5">
      <c r="A206" s="26" t="s">
        <v>50</v>
      </c>
      <c s="31" t="s">
        <v>5417</v>
      </c>
      <c s="31" t="s">
        <v>5418</v>
      </c>
      <c s="26" t="s">
        <v>52</v>
      </c>
      <c s="32" t="s">
        <v>5410</v>
      </c>
      <c s="33" t="s">
        <v>82</v>
      </c>
      <c s="34">
        <v>1</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25.5">
      <c r="A210" s="26" t="s">
        <v>50</v>
      </c>
      <c s="31" t="s">
        <v>5419</v>
      </c>
      <c s="31" t="s">
        <v>5420</v>
      </c>
      <c s="26" t="s">
        <v>52</v>
      </c>
      <c s="32" t="s">
        <v>5421</v>
      </c>
      <c s="33" t="s">
        <v>82</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25.5">
      <c r="A214" s="26" t="s">
        <v>50</v>
      </c>
      <c s="31" t="s">
        <v>5422</v>
      </c>
      <c s="31" t="s">
        <v>5423</v>
      </c>
      <c s="26" t="s">
        <v>52</v>
      </c>
      <c s="32" t="s">
        <v>5424</v>
      </c>
      <c s="33" t="s">
        <v>82</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25.5">
      <c r="A218" s="26" t="s">
        <v>50</v>
      </c>
      <c s="31" t="s">
        <v>5425</v>
      </c>
      <c s="31" t="s">
        <v>5426</v>
      </c>
      <c s="26" t="s">
        <v>52</v>
      </c>
      <c s="32" t="s">
        <v>5427</v>
      </c>
      <c s="33" t="s">
        <v>82</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25.5">
      <c r="A222" s="26" t="s">
        <v>50</v>
      </c>
      <c s="31" t="s">
        <v>5428</v>
      </c>
      <c s="31" t="s">
        <v>5429</v>
      </c>
      <c s="26" t="s">
        <v>52</v>
      </c>
      <c s="32" t="s">
        <v>5430</v>
      </c>
      <c s="33" t="s">
        <v>82</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25.5">
      <c r="A226" s="26" t="s">
        <v>50</v>
      </c>
      <c s="31" t="s">
        <v>5431</v>
      </c>
      <c s="31" t="s">
        <v>5432</v>
      </c>
      <c s="26" t="s">
        <v>52</v>
      </c>
      <c s="32" t="s">
        <v>5433</v>
      </c>
      <c s="33" t="s">
        <v>82</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25.5">
      <c r="A230" s="26" t="s">
        <v>50</v>
      </c>
      <c s="31" t="s">
        <v>5434</v>
      </c>
      <c s="31" t="s">
        <v>5435</v>
      </c>
      <c s="26" t="s">
        <v>52</v>
      </c>
      <c s="32" t="s">
        <v>5436</v>
      </c>
      <c s="33" t="s">
        <v>82</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12.75">
      <c r="A234" s="26" t="s">
        <v>50</v>
      </c>
      <c s="31" t="s">
        <v>5437</v>
      </c>
      <c s="31" t="s">
        <v>5438</v>
      </c>
      <c s="26" t="s">
        <v>52</v>
      </c>
      <c s="32" t="s">
        <v>5439</v>
      </c>
      <c s="33" t="s">
        <v>82</v>
      </c>
      <c s="34">
        <v>1</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12.75">
      <c r="A238" s="26" t="s">
        <v>50</v>
      </c>
      <c s="31" t="s">
        <v>5440</v>
      </c>
      <c s="31" t="s">
        <v>5438</v>
      </c>
      <c s="26" t="s">
        <v>2502</v>
      </c>
      <c s="32" t="s">
        <v>5441</v>
      </c>
      <c s="33" t="s">
        <v>82</v>
      </c>
      <c s="34">
        <v>1</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12.75">
      <c r="A242" s="26" t="s">
        <v>50</v>
      </c>
      <c s="31" t="s">
        <v>5442</v>
      </c>
      <c s="31" t="s">
        <v>5438</v>
      </c>
      <c s="26" t="s">
        <v>2505</v>
      </c>
      <c s="32" t="s">
        <v>5443</v>
      </c>
      <c s="33" t="s">
        <v>82</v>
      </c>
      <c s="34">
        <v>1</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12.75">
      <c r="A246" s="26" t="s">
        <v>50</v>
      </c>
      <c s="31" t="s">
        <v>5444</v>
      </c>
      <c s="31" t="s">
        <v>5445</v>
      </c>
      <c s="26" t="s">
        <v>52</v>
      </c>
      <c s="32" t="s">
        <v>5446</v>
      </c>
      <c s="33" t="s">
        <v>82</v>
      </c>
      <c s="34">
        <v>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12.75">
      <c r="A250" s="26" t="s">
        <v>50</v>
      </c>
      <c s="31" t="s">
        <v>5447</v>
      </c>
      <c s="31" t="s">
        <v>5445</v>
      </c>
      <c s="26" t="s">
        <v>2502</v>
      </c>
      <c s="32" t="s">
        <v>5448</v>
      </c>
      <c s="33" t="s">
        <v>82</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12.75">
      <c r="A254" s="26" t="s">
        <v>50</v>
      </c>
      <c s="31" t="s">
        <v>5449</v>
      </c>
      <c s="31" t="s">
        <v>5445</v>
      </c>
      <c s="26" t="s">
        <v>2505</v>
      </c>
      <c s="32" t="s">
        <v>5450</v>
      </c>
      <c s="33" t="s">
        <v>82</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12.75">
      <c r="A258" s="26" t="s">
        <v>50</v>
      </c>
      <c s="31" t="s">
        <v>5451</v>
      </c>
      <c s="31" t="s">
        <v>5445</v>
      </c>
      <c s="26" t="s">
        <v>3310</v>
      </c>
      <c s="32" t="s">
        <v>5452</v>
      </c>
      <c s="33" t="s">
        <v>82</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25.5">
      <c r="A262" s="26" t="s">
        <v>50</v>
      </c>
      <c s="31" t="s">
        <v>5453</v>
      </c>
      <c s="31" t="s">
        <v>5454</v>
      </c>
      <c s="26" t="s">
        <v>52</v>
      </c>
      <c s="32" t="s">
        <v>5455</v>
      </c>
      <c s="33" t="s">
        <v>82</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25.5">
      <c r="A266" s="26" t="s">
        <v>50</v>
      </c>
      <c s="31" t="s">
        <v>5456</v>
      </c>
      <c s="31" t="s">
        <v>5454</v>
      </c>
      <c s="26" t="s">
        <v>2502</v>
      </c>
      <c s="32" t="s">
        <v>5457</v>
      </c>
      <c s="33" t="s">
        <v>82</v>
      </c>
      <c s="34">
        <v>1</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25.5">
      <c r="A270" s="26" t="s">
        <v>50</v>
      </c>
      <c s="31" t="s">
        <v>5458</v>
      </c>
      <c s="31" t="s">
        <v>5454</v>
      </c>
      <c s="26" t="s">
        <v>4183</v>
      </c>
      <c s="32" t="s">
        <v>5459</v>
      </c>
      <c s="33" t="s">
        <v>82</v>
      </c>
      <c s="34">
        <v>1</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25.5">
      <c r="A274" s="26" t="s">
        <v>50</v>
      </c>
      <c s="31" t="s">
        <v>5460</v>
      </c>
      <c s="31" t="s">
        <v>5454</v>
      </c>
      <c s="26" t="s">
        <v>4184</v>
      </c>
      <c s="32" t="s">
        <v>5461</v>
      </c>
      <c s="33" t="s">
        <v>82</v>
      </c>
      <c s="34">
        <v>1</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25.5">
      <c r="A278" s="26" t="s">
        <v>50</v>
      </c>
      <c s="31" t="s">
        <v>5462</v>
      </c>
      <c s="31" t="s">
        <v>5454</v>
      </c>
      <c s="26" t="s">
        <v>4185</v>
      </c>
      <c s="32" t="s">
        <v>5463</v>
      </c>
      <c s="33" t="s">
        <v>82</v>
      </c>
      <c s="34">
        <v>1</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25.5">
      <c r="A282" s="26" t="s">
        <v>50</v>
      </c>
      <c s="31" t="s">
        <v>5464</v>
      </c>
      <c s="31" t="s">
        <v>5454</v>
      </c>
      <c s="26" t="s">
        <v>2505</v>
      </c>
      <c s="32" t="s">
        <v>5465</v>
      </c>
      <c s="33" t="s">
        <v>82</v>
      </c>
      <c s="34">
        <v>1</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25.5">
      <c r="A286" s="26" t="s">
        <v>50</v>
      </c>
      <c s="31" t="s">
        <v>5466</v>
      </c>
      <c s="31" t="s">
        <v>5454</v>
      </c>
      <c s="26" t="s">
        <v>3310</v>
      </c>
      <c s="32" t="s">
        <v>5467</v>
      </c>
      <c s="33" t="s">
        <v>82</v>
      </c>
      <c s="34">
        <v>1</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25.5">
      <c r="A290" s="26" t="s">
        <v>50</v>
      </c>
      <c s="31" t="s">
        <v>5468</v>
      </c>
      <c s="31" t="s">
        <v>5454</v>
      </c>
      <c s="26" t="s">
        <v>3312</v>
      </c>
      <c s="32" t="s">
        <v>5469</v>
      </c>
      <c s="33" t="s">
        <v>82</v>
      </c>
      <c s="34">
        <v>1</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25.5">
      <c r="A294" s="26" t="s">
        <v>50</v>
      </c>
      <c s="31" t="s">
        <v>5470</v>
      </c>
      <c s="31" t="s">
        <v>5454</v>
      </c>
      <c s="26" t="s">
        <v>3314</v>
      </c>
      <c s="32" t="s">
        <v>5471</v>
      </c>
      <c s="33" t="s">
        <v>82</v>
      </c>
      <c s="34">
        <v>1</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25.5">
      <c r="A298" s="26" t="s">
        <v>50</v>
      </c>
      <c s="31" t="s">
        <v>5472</v>
      </c>
      <c s="31" t="s">
        <v>5454</v>
      </c>
      <c s="26" t="s">
        <v>3316</v>
      </c>
      <c s="32" t="s">
        <v>5473</v>
      </c>
      <c s="33" t="s">
        <v>82</v>
      </c>
      <c s="34">
        <v>1</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25.5">
      <c r="A302" s="26" t="s">
        <v>50</v>
      </c>
      <c s="31" t="s">
        <v>5474</v>
      </c>
      <c s="31" t="s">
        <v>5454</v>
      </c>
      <c s="26" t="s">
        <v>3318</v>
      </c>
      <c s="32" t="s">
        <v>5475</v>
      </c>
      <c s="33" t="s">
        <v>82</v>
      </c>
      <c s="34">
        <v>1</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25.5">
      <c r="A306" s="26" t="s">
        <v>50</v>
      </c>
      <c s="31" t="s">
        <v>5476</v>
      </c>
      <c s="31" t="s">
        <v>5454</v>
      </c>
      <c s="26" t="s">
        <v>4189</v>
      </c>
      <c s="32" t="s">
        <v>5477</v>
      </c>
      <c s="33" t="s">
        <v>82</v>
      </c>
      <c s="34">
        <v>1</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25.5">
      <c r="A310" s="26" t="s">
        <v>50</v>
      </c>
      <c s="31" t="s">
        <v>5478</v>
      </c>
      <c s="31" t="s">
        <v>5454</v>
      </c>
      <c s="26" t="s">
        <v>4190</v>
      </c>
      <c s="32" t="s">
        <v>5479</v>
      </c>
      <c s="33" t="s">
        <v>82</v>
      </c>
      <c s="34">
        <v>1</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25.5">
      <c r="A314" s="26" t="s">
        <v>50</v>
      </c>
      <c s="31" t="s">
        <v>5480</v>
      </c>
      <c s="31" t="s">
        <v>5481</v>
      </c>
      <c s="26" t="s">
        <v>52</v>
      </c>
      <c s="32" t="s">
        <v>5465</v>
      </c>
      <c s="33" t="s">
        <v>82</v>
      </c>
      <c s="34">
        <v>1</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25.5">
      <c r="A318" s="26" t="s">
        <v>50</v>
      </c>
      <c s="31" t="s">
        <v>5482</v>
      </c>
      <c s="31" t="s">
        <v>5481</v>
      </c>
      <c s="26" t="s">
        <v>2502</v>
      </c>
      <c s="32" t="s">
        <v>5483</v>
      </c>
      <c s="33" t="s">
        <v>82</v>
      </c>
      <c s="34">
        <v>1</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25.5">
      <c r="A322" s="26" t="s">
        <v>50</v>
      </c>
      <c s="31" t="s">
        <v>5484</v>
      </c>
      <c s="31" t="s">
        <v>5481</v>
      </c>
      <c s="26" t="s">
        <v>4183</v>
      </c>
      <c s="32" t="s">
        <v>5485</v>
      </c>
      <c s="33" t="s">
        <v>82</v>
      </c>
      <c s="34">
        <v>1</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25.5">
      <c r="A326" s="26" t="s">
        <v>50</v>
      </c>
      <c s="31" t="s">
        <v>5486</v>
      </c>
      <c s="31" t="s">
        <v>5481</v>
      </c>
      <c s="26" t="s">
        <v>4184</v>
      </c>
      <c s="32" t="s">
        <v>5487</v>
      </c>
      <c s="33" t="s">
        <v>82</v>
      </c>
      <c s="34">
        <v>1</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25.5">
      <c r="A330" s="26" t="s">
        <v>50</v>
      </c>
      <c s="31" t="s">
        <v>5488</v>
      </c>
      <c s="31" t="s">
        <v>5481</v>
      </c>
      <c s="26" t="s">
        <v>4185</v>
      </c>
      <c s="32" t="s">
        <v>5489</v>
      </c>
      <c s="33" t="s">
        <v>82</v>
      </c>
      <c s="34">
        <v>1</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25.5">
      <c r="A334" s="26" t="s">
        <v>50</v>
      </c>
      <c s="31" t="s">
        <v>5490</v>
      </c>
      <c s="31" t="s">
        <v>5481</v>
      </c>
      <c s="26" t="s">
        <v>4186</v>
      </c>
      <c s="32" t="s">
        <v>5489</v>
      </c>
      <c s="33" t="s">
        <v>82</v>
      </c>
      <c s="34">
        <v>1</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25.5">
      <c r="A338" s="26" t="s">
        <v>50</v>
      </c>
      <c s="31" t="s">
        <v>5491</v>
      </c>
      <c s="31" t="s">
        <v>5481</v>
      </c>
      <c s="26" t="s">
        <v>2505</v>
      </c>
      <c s="32" t="s">
        <v>5492</v>
      </c>
      <c s="33" t="s">
        <v>82</v>
      </c>
      <c s="34">
        <v>1</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25.5">
      <c r="A342" s="26" t="s">
        <v>50</v>
      </c>
      <c s="31" t="s">
        <v>5493</v>
      </c>
      <c s="31" t="s">
        <v>5481</v>
      </c>
      <c s="26" t="s">
        <v>3310</v>
      </c>
      <c s="32" t="s">
        <v>5494</v>
      </c>
      <c s="33" t="s">
        <v>82</v>
      </c>
      <c s="34">
        <v>1</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25.5">
      <c r="A346" s="26" t="s">
        <v>50</v>
      </c>
      <c s="31" t="s">
        <v>5495</v>
      </c>
      <c s="31" t="s">
        <v>5481</v>
      </c>
      <c s="26" t="s">
        <v>3312</v>
      </c>
      <c s="32" t="s">
        <v>5496</v>
      </c>
      <c s="33" t="s">
        <v>82</v>
      </c>
      <c s="34">
        <v>1</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25.5">
      <c r="A350" s="26" t="s">
        <v>50</v>
      </c>
      <c s="31" t="s">
        <v>5497</v>
      </c>
      <c s="31" t="s">
        <v>5481</v>
      </c>
      <c s="26" t="s">
        <v>3314</v>
      </c>
      <c s="32" t="s">
        <v>5457</v>
      </c>
      <c s="33" t="s">
        <v>82</v>
      </c>
      <c s="34">
        <v>1</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25.5">
      <c r="A354" s="26" t="s">
        <v>50</v>
      </c>
      <c s="31" t="s">
        <v>5498</v>
      </c>
      <c s="31" t="s">
        <v>5481</v>
      </c>
      <c s="26" t="s">
        <v>3316</v>
      </c>
      <c s="32" t="s">
        <v>5499</v>
      </c>
      <c s="33" t="s">
        <v>82</v>
      </c>
      <c s="34">
        <v>1</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25.5">
      <c r="A358" s="26" t="s">
        <v>50</v>
      </c>
      <c s="31" t="s">
        <v>5500</v>
      </c>
      <c s="31" t="s">
        <v>5481</v>
      </c>
      <c s="26" t="s">
        <v>3318</v>
      </c>
      <c s="32" t="s">
        <v>5501</v>
      </c>
      <c s="33" t="s">
        <v>82</v>
      </c>
      <c s="34">
        <v>1</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6" ht="25.5">
      <c r="A362" s="26" t="s">
        <v>50</v>
      </c>
      <c s="31" t="s">
        <v>5502</v>
      </c>
      <c s="31" t="s">
        <v>5481</v>
      </c>
      <c s="26" t="s">
        <v>4189</v>
      </c>
      <c s="32" t="s">
        <v>5503</v>
      </c>
      <c s="33" t="s">
        <v>82</v>
      </c>
      <c s="34">
        <v>1</v>
      </c>
      <c s="35">
        <v>0</v>
      </c>
      <c s="36">
        <f>ROUND(ROUND(H362,2)*ROUND(G362,5),2)</f>
      </c>
      <c r="O362">
        <f>(I362*21)/100</f>
      </c>
      <c t="s">
        <v>27</v>
      </c>
    </row>
    <row r="363" spans="1:5" ht="12.75">
      <c r="A363" s="37" t="s">
        <v>55</v>
      </c>
      <c r="E363" s="38" t="s">
        <v>58</v>
      </c>
    </row>
    <row r="364" spans="1:5" ht="12.75">
      <c r="A364" s="39" t="s">
        <v>57</v>
      </c>
      <c r="E364" s="40" t="s">
        <v>58</v>
      </c>
    </row>
    <row r="365" spans="1:5" ht="12.75">
      <c r="A365" t="s">
        <v>59</v>
      </c>
      <c r="E365" s="38" t="s">
        <v>58</v>
      </c>
    </row>
    <row r="366" spans="1:16" ht="25.5">
      <c r="A366" s="26" t="s">
        <v>50</v>
      </c>
      <c s="31" t="s">
        <v>5504</v>
      </c>
      <c s="31" t="s">
        <v>5481</v>
      </c>
      <c s="26" t="s">
        <v>4190</v>
      </c>
      <c s="32" t="s">
        <v>5505</v>
      </c>
      <c s="33" t="s">
        <v>82</v>
      </c>
      <c s="34">
        <v>1</v>
      </c>
      <c s="35">
        <v>0</v>
      </c>
      <c s="36">
        <f>ROUND(ROUND(H366,2)*ROUND(G366,5),2)</f>
      </c>
      <c r="O366">
        <f>(I366*21)/100</f>
      </c>
      <c t="s">
        <v>27</v>
      </c>
    </row>
    <row r="367" spans="1:5" ht="12.75">
      <c r="A367" s="37" t="s">
        <v>55</v>
      </c>
      <c r="E367" s="38" t="s">
        <v>58</v>
      </c>
    </row>
    <row r="368" spans="1:5" ht="12.75">
      <c r="A368" s="39" t="s">
        <v>57</v>
      </c>
      <c r="E368" s="40" t="s">
        <v>58</v>
      </c>
    </row>
    <row r="369" spans="1:5" ht="12.75">
      <c r="A369" t="s">
        <v>59</v>
      </c>
      <c r="E369" s="38" t="s">
        <v>58</v>
      </c>
    </row>
    <row r="370" spans="1:16" ht="25.5">
      <c r="A370" s="26" t="s">
        <v>50</v>
      </c>
      <c s="31" t="s">
        <v>5506</v>
      </c>
      <c s="31" t="s">
        <v>5507</v>
      </c>
      <c s="26" t="s">
        <v>52</v>
      </c>
      <c s="32" t="s">
        <v>5508</v>
      </c>
      <c s="33" t="s">
        <v>82</v>
      </c>
      <c s="34">
        <v>1</v>
      </c>
      <c s="35">
        <v>0</v>
      </c>
      <c s="36">
        <f>ROUND(ROUND(H370,2)*ROUND(G370,5),2)</f>
      </c>
      <c r="O370">
        <f>(I370*21)/100</f>
      </c>
      <c t="s">
        <v>27</v>
      </c>
    </row>
    <row r="371" spans="1:5" ht="12.75">
      <c r="A371" s="37" t="s">
        <v>55</v>
      </c>
      <c r="E371" s="38" t="s">
        <v>58</v>
      </c>
    </row>
    <row r="372" spans="1:5" ht="12.75">
      <c r="A372" s="39" t="s">
        <v>57</v>
      </c>
      <c r="E372" s="40" t="s">
        <v>58</v>
      </c>
    </row>
    <row r="373" spans="1:5" ht="12.75">
      <c r="A373" t="s">
        <v>59</v>
      </c>
      <c r="E373" s="38" t="s">
        <v>58</v>
      </c>
    </row>
    <row r="374" spans="1:16" ht="25.5">
      <c r="A374" s="26" t="s">
        <v>50</v>
      </c>
      <c s="31" t="s">
        <v>5509</v>
      </c>
      <c s="31" t="s">
        <v>5507</v>
      </c>
      <c s="26" t="s">
        <v>2502</v>
      </c>
      <c s="32" t="s">
        <v>5510</v>
      </c>
      <c s="33" t="s">
        <v>82</v>
      </c>
      <c s="34">
        <v>1</v>
      </c>
      <c s="35">
        <v>0</v>
      </c>
      <c s="36">
        <f>ROUND(ROUND(H374,2)*ROUND(G374,5),2)</f>
      </c>
      <c r="O374">
        <f>(I374*21)/100</f>
      </c>
      <c t="s">
        <v>27</v>
      </c>
    </row>
    <row r="375" spans="1:5" ht="12.75">
      <c r="A375" s="37" t="s">
        <v>55</v>
      </c>
      <c r="E375" s="38" t="s">
        <v>58</v>
      </c>
    </row>
    <row r="376" spans="1:5" ht="12.75">
      <c r="A376" s="39" t="s">
        <v>57</v>
      </c>
      <c r="E376" s="40" t="s">
        <v>58</v>
      </c>
    </row>
    <row r="377" spans="1:5" ht="12.75">
      <c r="A377" t="s">
        <v>59</v>
      </c>
      <c r="E377" s="38" t="s">
        <v>58</v>
      </c>
    </row>
    <row r="378" spans="1:16" ht="25.5">
      <c r="A378" s="26" t="s">
        <v>50</v>
      </c>
      <c s="31" t="s">
        <v>5511</v>
      </c>
      <c s="31" t="s">
        <v>5507</v>
      </c>
      <c s="26" t="s">
        <v>4183</v>
      </c>
      <c s="32" t="s">
        <v>5512</v>
      </c>
      <c s="33" t="s">
        <v>82</v>
      </c>
      <c s="34">
        <v>1</v>
      </c>
      <c s="35">
        <v>0</v>
      </c>
      <c s="36">
        <f>ROUND(ROUND(H378,2)*ROUND(G378,5),2)</f>
      </c>
      <c r="O378">
        <f>(I378*21)/100</f>
      </c>
      <c t="s">
        <v>27</v>
      </c>
    </row>
    <row r="379" spans="1:5" ht="12.75">
      <c r="A379" s="37" t="s">
        <v>55</v>
      </c>
      <c r="E379" s="38" t="s">
        <v>58</v>
      </c>
    </row>
    <row r="380" spans="1:5" ht="12.75">
      <c r="A380" s="39" t="s">
        <v>57</v>
      </c>
      <c r="E380" s="40" t="s">
        <v>58</v>
      </c>
    </row>
    <row r="381" spans="1:5" ht="12.75">
      <c r="A381" t="s">
        <v>59</v>
      </c>
      <c r="E381" s="38" t="s">
        <v>58</v>
      </c>
    </row>
    <row r="382" spans="1:16" ht="25.5">
      <c r="A382" s="26" t="s">
        <v>50</v>
      </c>
      <c s="31" t="s">
        <v>5513</v>
      </c>
      <c s="31" t="s">
        <v>5507</v>
      </c>
      <c s="26" t="s">
        <v>2505</v>
      </c>
      <c s="32" t="s">
        <v>5514</v>
      </c>
      <c s="33" t="s">
        <v>82</v>
      </c>
      <c s="34">
        <v>1</v>
      </c>
      <c s="35">
        <v>0</v>
      </c>
      <c s="36">
        <f>ROUND(ROUND(H382,2)*ROUND(G382,5),2)</f>
      </c>
      <c r="O382">
        <f>(I382*21)/100</f>
      </c>
      <c t="s">
        <v>27</v>
      </c>
    </row>
    <row r="383" spans="1:5" ht="12.75">
      <c r="A383" s="37" t="s">
        <v>55</v>
      </c>
      <c r="E383" s="38" t="s">
        <v>58</v>
      </c>
    </row>
    <row r="384" spans="1:5" ht="12.75">
      <c r="A384" s="39" t="s">
        <v>57</v>
      </c>
      <c r="E384" s="40" t="s">
        <v>58</v>
      </c>
    </row>
    <row r="385" spans="1:5" ht="12.75">
      <c r="A385" t="s">
        <v>59</v>
      </c>
      <c r="E385" s="38" t="s">
        <v>58</v>
      </c>
    </row>
    <row r="386" spans="1:16" ht="25.5">
      <c r="A386" s="26" t="s">
        <v>50</v>
      </c>
      <c s="31" t="s">
        <v>5515</v>
      </c>
      <c s="31" t="s">
        <v>5507</v>
      </c>
      <c s="26" t="s">
        <v>3310</v>
      </c>
      <c s="32" t="s">
        <v>5489</v>
      </c>
      <c s="33" t="s">
        <v>82</v>
      </c>
      <c s="34">
        <v>1</v>
      </c>
      <c s="35">
        <v>0</v>
      </c>
      <c s="36">
        <f>ROUND(ROUND(H386,2)*ROUND(G386,5),2)</f>
      </c>
      <c r="O386">
        <f>(I386*21)/100</f>
      </c>
      <c t="s">
        <v>27</v>
      </c>
    </row>
    <row r="387" spans="1:5" ht="12.75">
      <c r="A387" s="37" t="s">
        <v>55</v>
      </c>
      <c r="E387" s="38" t="s">
        <v>58</v>
      </c>
    </row>
    <row r="388" spans="1:5" ht="12.75">
      <c r="A388" s="39" t="s">
        <v>57</v>
      </c>
      <c r="E388" s="40" t="s">
        <v>58</v>
      </c>
    </row>
    <row r="389" spans="1:5" ht="12.75">
      <c r="A389" t="s">
        <v>59</v>
      </c>
      <c r="E389" s="38" t="s">
        <v>58</v>
      </c>
    </row>
    <row r="390" spans="1:16" ht="25.5">
      <c r="A390" s="26" t="s">
        <v>50</v>
      </c>
      <c s="31" t="s">
        <v>5516</v>
      </c>
      <c s="31" t="s">
        <v>5507</v>
      </c>
      <c s="26" t="s">
        <v>3312</v>
      </c>
      <c s="32" t="s">
        <v>5517</v>
      </c>
      <c s="33" t="s">
        <v>82</v>
      </c>
      <c s="34">
        <v>1</v>
      </c>
      <c s="35">
        <v>0</v>
      </c>
      <c s="36">
        <f>ROUND(ROUND(H390,2)*ROUND(G390,5),2)</f>
      </c>
      <c r="O390">
        <f>(I390*21)/100</f>
      </c>
      <c t="s">
        <v>27</v>
      </c>
    </row>
    <row r="391" spans="1:5" ht="12.75">
      <c r="A391" s="37" t="s">
        <v>55</v>
      </c>
      <c r="E391" s="38" t="s">
        <v>58</v>
      </c>
    </row>
    <row r="392" spans="1:5" ht="12.75">
      <c r="A392" s="39" t="s">
        <v>57</v>
      </c>
      <c r="E392" s="40" t="s">
        <v>58</v>
      </c>
    </row>
    <row r="393" spans="1:5" ht="12.75">
      <c r="A393" t="s">
        <v>59</v>
      </c>
      <c r="E393" s="38" t="s">
        <v>58</v>
      </c>
    </row>
    <row r="394" spans="1:16" ht="25.5">
      <c r="A394" s="26" t="s">
        <v>50</v>
      </c>
      <c s="31" t="s">
        <v>5518</v>
      </c>
      <c s="31" t="s">
        <v>5507</v>
      </c>
      <c s="26" t="s">
        <v>3314</v>
      </c>
      <c s="32" t="s">
        <v>5519</v>
      </c>
      <c s="33" t="s">
        <v>82</v>
      </c>
      <c s="34">
        <v>1</v>
      </c>
      <c s="35">
        <v>0</v>
      </c>
      <c s="36">
        <f>ROUND(ROUND(H394,2)*ROUND(G394,5),2)</f>
      </c>
      <c r="O394">
        <f>(I394*21)/100</f>
      </c>
      <c t="s">
        <v>27</v>
      </c>
    </row>
    <row r="395" spans="1:5" ht="12.75">
      <c r="A395" s="37" t="s">
        <v>55</v>
      </c>
      <c r="E395" s="38" t="s">
        <v>58</v>
      </c>
    </row>
    <row r="396" spans="1:5" ht="12.75">
      <c r="A396" s="39" t="s">
        <v>57</v>
      </c>
      <c r="E396" s="40" t="s">
        <v>58</v>
      </c>
    </row>
    <row r="397" spans="1:5" ht="12.75">
      <c r="A397" t="s">
        <v>59</v>
      </c>
      <c r="E397" s="38" t="s">
        <v>58</v>
      </c>
    </row>
    <row r="398" spans="1:16" ht="25.5">
      <c r="A398" s="26" t="s">
        <v>50</v>
      </c>
      <c s="31" t="s">
        <v>5520</v>
      </c>
      <c s="31" t="s">
        <v>5507</v>
      </c>
      <c s="26" t="s">
        <v>3316</v>
      </c>
      <c s="32" t="s">
        <v>5519</v>
      </c>
      <c s="33" t="s">
        <v>82</v>
      </c>
      <c s="34">
        <v>1</v>
      </c>
      <c s="35">
        <v>0</v>
      </c>
      <c s="36">
        <f>ROUND(ROUND(H398,2)*ROUND(G398,5),2)</f>
      </c>
      <c r="O398">
        <f>(I398*21)/100</f>
      </c>
      <c t="s">
        <v>27</v>
      </c>
    </row>
    <row r="399" spans="1:5" ht="12.75">
      <c r="A399" s="37" t="s">
        <v>55</v>
      </c>
      <c r="E399" s="38" t="s">
        <v>58</v>
      </c>
    </row>
    <row r="400" spans="1:5" ht="12.75">
      <c r="A400" s="39" t="s">
        <v>57</v>
      </c>
      <c r="E400" s="40" t="s">
        <v>58</v>
      </c>
    </row>
    <row r="401" spans="1:5" ht="12.75">
      <c r="A401" t="s">
        <v>59</v>
      </c>
      <c r="E401" s="38" t="s">
        <v>58</v>
      </c>
    </row>
    <row r="402" spans="1:16" ht="25.5">
      <c r="A402" s="26" t="s">
        <v>50</v>
      </c>
      <c s="31" t="s">
        <v>5521</v>
      </c>
      <c s="31" t="s">
        <v>5507</v>
      </c>
      <c s="26" t="s">
        <v>3318</v>
      </c>
      <c s="32" t="s">
        <v>5489</v>
      </c>
      <c s="33" t="s">
        <v>82</v>
      </c>
      <c s="34">
        <v>1</v>
      </c>
      <c s="35">
        <v>0</v>
      </c>
      <c s="36">
        <f>ROUND(ROUND(H402,2)*ROUND(G402,5),2)</f>
      </c>
      <c r="O402">
        <f>(I402*21)/100</f>
      </c>
      <c t="s">
        <v>27</v>
      </c>
    </row>
    <row r="403" spans="1:5" ht="12.75">
      <c r="A403" s="37" t="s">
        <v>55</v>
      </c>
      <c r="E403" s="38" t="s">
        <v>58</v>
      </c>
    </row>
    <row r="404" spans="1:5" ht="12.75">
      <c r="A404" s="39" t="s">
        <v>57</v>
      </c>
      <c r="E404" s="40" t="s">
        <v>58</v>
      </c>
    </row>
    <row r="405" spans="1:5" ht="12.75">
      <c r="A405" t="s">
        <v>59</v>
      </c>
      <c r="E405" s="38" t="s">
        <v>58</v>
      </c>
    </row>
    <row r="406" spans="1:16" ht="25.5">
      <c r="A406" s="26" t="s">
        <v>50</v>
      </c>
      <c s="31" t="s">
        <v>5522</v>
      </c>
      <c s="31" t="s">
        <v>5507</v>
      </c>
      <c s="26" t="s">
        <v>4189</v>
      </c>
      <c s="32" t="s">
        <v>5523</v>
      </c>
      <c s="33" t="s">
        <v>82</v>
      </c>
      <c s="34">
        <v>1</v>
      </c>
      <c s="35">
        <v>0</v>
      </c>
      <c s="36">
        <f>ROUND(ROUND(H406,2)*ROUND(G406,5),2)</f>
      </c>
      <c r="O406">
        <f>(I406*21)/100</f>
      </c>
      <c t="s">
        <v>27</v>
      </c>
    </row>
    <row r="407" spans="1:5" ht="12.75">
      <c r="A407" s="37" t="s">
        <v>55</v>
      </c>
      <c r="E407" s="38" t="s">
        <v>58</v>
      </c>
    </row>
    <row r="408" spans="1:5" ht="12.75">
      <c r="A408" s="39" t="s">
        <v>57</v>
      </c>
      <c r="E408" s="40" t="s">
        <v>58</v>
      </c>
    </row>
    <row r="409" spans="1:5" ht="12.75">
      <c r="A409" t="s">
        <v>59</v>
      </c>
      <c r="E409" s="38" t="s">
        <v>58</v>
      </c>
    </row>
    <row r="410" spans="1:16" ht="25.5">
      <c r="A410" s="26" t="s">
        <v>50</v>
      </c>
      <c s="31" t="s">
        <v>5524</v>
      </c>
      <c s="31" t="s">
        <v>5507</v>
      </c>
      <c s="26" t="s">
        <v>4190</v>
      </c>
      <c s="32" t="s">
        <v>5525</v>
      </c>
      <c s="33" t="s">
        <v>82</v>
      </c>
      <c s="34">
        <v>1</v>
      </c>
      <c s="35">
        <v>0</v>
      </c>
      <c s="36">
        <f>ROUND(ROUND(H410,2)*ROUND(G410,5),2)</f>
      </c>
      <c r="O410">
        <f>(I410*21)/100</f>
      </c>
      <c t="s">
        <v>27</v>
      </c>
    </row>
    <row r="411" spans="1:5" ht="12.75">
      <c r="A411" s="37" t="s">
        <v>55</v>
      </c>
      <c r="E411" s="38" t="s">
        <v>58</v>
      </c>
    </row>
    <row r="412" spans="1:5" ht="12.75">
      <c r="A412" s="39" t="s">
        <v>57</v>
      </c>
      <c r="E412" s="40" t="s">
        <v>58</v>
      </c>
    </row>
    <row r="413" spans="1:5" ht="12.75">
      <c r="A413" t="s">
        <v>59</v>
      </c>
      <c r="E413" s="38" t="s">
        <v>58</v>
      </c>
    </row>
    <row r="414" spans="1:16" ht="12.75">
      <c r="A414" s="26" t="s">
        <v>50</v>
      </c>
      <c s="31" t="s">
        <v>5526</v>
      </c>
      <c s="31" t="s">
        <v>5527</v>
      </c>
      <c s="26" t="s">
        <v>52</v>
      </c>
      <c s="32" t="s">
        <v>5528</v>
      </c>
      <c s="33" t="s">
        <v>82</v>
      </c>
      <c s="34">
        <v>1</v>
      </c>
      <c s="35">
        <v>0</v>
      </c>
      <c s="36">
        <f>ROUND(ROUND(H414,2)*ROUND(G414,5),2)</f>
      </c>
      <c r="O414">
        <f>(I414*21)/100</f>
      </c>
      <c t="s">
        <v>27</v>
      </c>
    </row>
    <row r="415" spans="1:5" ht="12.75">
      <c r="A415" s="37" t="s">
        <v>55</v>
      </c>
      <c r="E415" s="38" t="s">
        <v>58</v>
      </c>
    </row>
    <row r="416" spans="1:5" ht="12.75">
      <c r="A416" s="39" t="s">
        <v>57</v>
      </c>
      <c r="E416" s="40" t="s">
        <v>58</v>
      </c>
    </row>
    <row r="417" spans="1:5" ht="12.75">
      <c r="A417" t="s">
        <v>59</v>
      </c>
      <c r="E417" s="38" t="s">
        <v>58</v>
      </c>
    </row>
    <row r="418" spans="1:16" ht="25.5">
      <c r="A418" s="26" t="s">
        <v>50</v>
      </c>
      <c s="31" t="s">
        <v>5529</v>
      </c>
      <c s="31" t="s">
        <v>5530</v>
      </c>
      <c s="26" t="s">
        <v>52</v>
      </c>
      <c s="32" t="s">
        <v>5531</v>
      </c>
      <c s="33" t="s">
        <v>82</v>
      </c>
      <c s="34">
        <v>1</v>
      </c>
      <c s="35">
        <v>0</v>
      </c>
      <c s="36">
        <f>ROUND(ROUND(H418,2)*ROUND(G418,5),2)</f>
      </c>
      <c r="O418">
        <f>(I418*21)/100</f>
      </c>
      <c t="s">
        <v>27</v>
      </c>
    </row>
    <row r="419" spans="1:5" ht="12.75">
      <c r="A419" s="37" t="s">
        <v>55</v>
      </c>
      <c r="E419" s="38" t="s">
        <v>58</v>
      </c>
    </row>
    <row r="420" spans="1:5" ht="12.75">
      <c r="A420" s="39" t="s">
        <v>57</v>
      </c>
      <c r="E420" s="40" t="s">
        <v>58</v>
      </c>
    </row>
    <row r="421" spans="1:5" ht="12.75">
      <c r="A421" t="s">
        <v>59</v>
      </c>
      <c r="E421" s="38" t="s">
        <v>58</v>
      </c>
    </row>
    <row r="422" spans="1:16" ht="12.75">
      <c r="A422" s="26" t="s">
        <v>50</v>
      </c>
      <c s="31" t="s">
        <v>5532</v>
      </c>
      <c s="31" t="s">
        <v>5533</v>
      </c>
      <c s="26" t="s">
        <v>52</v>
      </c>
      <c s="32" t="s">
        <v>5534</v>
      </c>
      <c s="33" t="s">
        <v>76</v>
      </c>
      <c s="34">
        <v>9.34</v>
      </c>
      <c s="35">
        <v>0</v>
      </c>
      <c s="36">
        <f>ROUND(ROUND(H422,2)*ROUND(G422,5),2)</f>
      </c>
      <c r="O422">
        <f>(I422*21)/100</f>
      </c>
      <c t="s">
        <v>27</v>
      </c>
    </row>
    <row r="423" spans="1:5" ht="12.75">
      <c r="A423" s="37" t="s">
        <v>55</v>
      </c>
      <c r="E423" s="38" t="s">
        <v>58</v>
      </c>
    </row>
    <row r="424" spans="1:5" ht="12.75">
      <c r="A424" s="39" t="s">
        <v>57</v>
      </c>
      <c r="E424" s="40" t="s">
        <v>58</v>
      </c>
    </row>
    <row r="425" spans="1:5" ht="12.75">
      <c r="A425" t="s">
        <v>59</v>
      </c>
      <c r="E425" s="38" t="s">
        <v>58</v>
      </c>
    </row>
    <row r="426" spans="1:16" ht="25.5">
      <c r="A426" s="26" t="s">
        <v>50</v>
      </c>
      <c s="31" t="s">
        <v>5535</v>
      </c>
      <c s="31" t="s">
        <v>5536</v>
      </c>
      <c s="26" t="s">
        <v>52</v>
      </c>
      <c s="32" t="s">
        <v>5537</v>
      </c>
      <c s="33" t="s">
        <v>82</v>
      </c>
      <c s="34">
        <v>1</v>
      </c>
      <c s="35">
        <v>0</v>
      </c>
      <c s="36">
        <f>ROUND(ROUND(H426,2)*ROUND(G426,5),2)</f>
      </c>
      <c r="O426">
        <f>(I426*21)/100</f>
      </c>
      <c t="s">
        <v>27</v>
      </c>
    </row>
    <row r="427" spans="1:5" ht="12.75">
      <c r="A427" s="37" t="s">
        <v>55</v>
      </c>
      <c r="E427" s="38" t="s">
        <v>58</v>
      </c>
    </row>
    <row r="428" spans="1:5" ht="12.75">
      <c r="A428" s="39" t="s">
        <v>57</v>
      </c>
      <c r="E428" s="40" t="s">
        <v>58</v>
      </c>
    </row>
    <row r="429" spans="1:5" ht="12.75">
      <c r="A429" t="s">
        <v>59</v>
      </c>
      <c r="E429" s="38" t="s">
        <v>58</v>
      </c>
    </row>
    <row r="430" spans="1:16" ht="25.5">
      <c r="A430" s="26" t="s">
        <v>50</v>
      </c>
      <c s="31" t="s">
        <v>5538</v>
      </c>
      <c s="31" t="s">
        <v>5539</v>
      </c>
      <c s="26" t="s">
        <v>52</v>
      </c>
      <c s="32" t="s">
        <v>5540</v>
      </c>
      <c s="33" t="s">
        <v>82</v>
      </c>
      <c s="34">
        <v>1</v>
      </c>
      <c s="35">
        <v>0</v>
      </c>
      <c s="36">
        <f>ROUND(ROUND(H430,2)*ROUND(G430,5),2)</f>
      </c>
      <c r="O430">
        <f>(I430*21)/100</f>
      </c>
      <c t="s">
        <v>27</v>
      </c>
    </row>
    <row r="431" spans="1:5" ht="12.75">
      <c r="A431" s="37" t="s">
        <v>55</v>
      </c>
      <c r="E431" s="38" t="s">
        <v>58</v>
      </c>
    </row>
    <row r="432" spans="1:5" ht="12.75">
      <c r="A432" s="39" t="s">
        <v>57</v>
      </c>
      <c r="E432" s="40" t="s">
        <v>58</v>
      </c>
    </row>
    <row r="433" spans="1:5" ht="12.75">
      <c r="A433" t="s">
        <v>59</v>
      </c>
      <c r="E433" s="38" t="s">
        <v>58</v>
      </c>
    </row>
    <row r="434" spans="1:16" ht="25.5">
      <c r="A434" s="26" t="s">
        <v>50</v>
      </c>
      <c s="31" t="s">
        <v>5541</v>
      </c>
      <c s="31" t="s">
        <v>5542</v>
      </c>
      <c s="26" t="s">
        <v>52</v>
      </c>
      <c s="32" t="s">
        <v>5543</v>
      </c>
      <c s="33" t="s">
        <v>82</v>
      </c>
      <c s="34">
        <v>1</v>
      </c>
      <c s="35">
        <v>0</v>
      </c>
      <c s="36">
        <f>ROUND(ROUND(H434,2)*ROUND(G434,5),2)</f>
      </c>
      <c r="O434">
        <f>(I434*21)/100</f>
      </c>
      <c t="s">
        <v>27</v>
      </c>
    </row>
    <row r="435" spans="1:5" ht="12.75">
      <c r="A435" s="37" t="s">
        <v>55</v>
      </c>
      <c r="E435" s="38" t="s">
        <v>58</v>
      </c>
    </row>
    <row r="436" spans="1:5" ht="12.75">
      <c r="A436" s="39" t="s">
        <v>57</v>
      </c>
      <c r="E436" s="40" t="s">
        <v>58</v>
      </c>
    </row>
    <row r="437" spans="1:5" ht="12.75">
      <c r="A437" t="s">
        <v>59</v>
      </c>
      <c r="E437" s="38" t="s">
        <v>58</v>
      </c>
    </row>
    <row r="438" spans="1:16" ht="12.75">
      <c r="A438" s="26" t="s">
        <v>50</v>
      </c>
      <c s="31" t="s">
        <v>5544</v>
      </c>
      <c s="31" t="s">
        <v>5545</v>
      </c>
      <c s="26" t="s">
        <v>52</v>
      </c>
      <c s="32" t="s">
        <v>5546</v>
      </c>
      <c s="33" t="s">
        <v>82</v>
      </c>
      <c s="34">
        <v>1</v>
      </c>
      <c s="35">
        <v>0</v>
      </c>
      <c s="36">
        <f>ROUND(ROUND(H438,2)*ROUND(G438,5),2)</f>
      </c>
      <c r="O438">
        <f>(I438*21)/100</f>
      </c>
      <c t="s">
        <v>27</v>
      </c>
    </row>
    <row r="439" spans="1:5" ht="12.75">
      <c r="A439" s="37" t="s">
        <v>55</v>
      </c>
      <c r="E439" s="38" t="s">
        <v>58</v>
      </c>
    </row>
    <row r="440" spans="1:5" ht="12.75">
      <c r="A440" s="39" t="s">
        <v>57</v>
      </c>
      <c r="E440" s="40" t="s">
        <v>58</v>
      </c>
    </row>
    <row r="441" spans="1:5" ht="12.75">
      <c r="A441" t="s">
        <v>59</v>
      </c>
      <c r="E441" s="38" t="s">
        <v>58</v>
      </c>
    </row>
    <row r="442" spans="1:16" ht="12.75">
      <c r="A442" s="26" t="s">
        <v>50</v>
      </c>
      <c s="31" t="s">
        <v>5547</v>
      </c>
      <c s="31" t="s">
        <v>5548</v>
      </c>
      <c s="26" t="s">
        <v>52</v>
      </c>
      <c s="32" t="s">
        <v>5546</v>
      </c>
      <c s="33" t="s">
        <v>82</v>
      </c>
      <c s="34">
        <v>1</v>
      </c>
      <c s="35">
        <v>0</v>
      </c>
      <c s="36">
        <f>ROUND(ROUND(H442,2)*ROUND(G442,5),2)</f>
      </c>
      <c r="O442">
        <f>(I442*21)/100</f>
      </c>
      <c t="s">
        <v>27</v>
      </c>
    </row>
    <row r="443" spans="1:5" ht="12.75">
      <c r="A443" s="37" t="s">
        <v>55</v>
      </c>
      <c r="E443" s="38" t="s">
        <v>58</v>
      </c>
    </row>
    <row r="444" spans="1:5" ht="12.75">
      <c r="A444" s="39" t="s">
        <v>57</v>
      </c>
      <c r="E444" s="40" t="s">
        <v>58</v>
      </c>
    </row>
    <row r="445" spans="1:5" ht="12.75">
      <c r="A445" t="s">
        <v>59</v>
      </c>
      <c r="E445" s="38" t="s">
        <v>58</v>
      </c>
    </row>
    <row r="446" spans="1:16" ht="25.5">
      <c r="A446" s="26" t="s">
        <v>50</v>
      </c>
      <c s="31" t="s">
        <v>5549</v>
      </c>
      <c s="31" t="s">
        <v>5550</v>
      </c>
      <c s="26" t="s">
        <v>52</v>
      </c>
      <c s="32" t="s">
        <v>5551</v>
      </c>
      <c s="33" t="s">
        <v>82</v>
      </c>
      <c s="34">
        <v>1</v>
      </c>
      <c s="35">
        <v>0</v>
      </c>
      <c s="36">
        <f>ROUND(ROUND(H446,2)*ROUND(G446,5),2)</f>
      </c>
      <c r="O446">
        <f>(I446*21)/100</f>
      </c>
      <c t="s">
        <v>27</v>
      </c>
    </row>
    <row r="447" spans="1:5" ht="12.75">
      <c r="A447" s="37" t="s">
        <v>55</v>
      </c>
      <c r="E447" s="38" t="s">
        <v>58</v>
      </c>
    </row>
    <row r="448" spans="1:5" ht="12.75">
      <c r="A448" s="39" t="s">
        <v>57</v>
      </c>
      <c r="E448" s="40" t="s">
        <v>58</v>
      </c>
    </row>
    <row r="449" spans="1:5" ht="12.75">
      <c r="A449" t="s">
        <v>59</v>
      </c>
      <c r="E449" s="38" t="s">
        <v>58</v>
      </c>
    </row>
    <row r="450" spans="1:16" ht="25.5">
      <c r="A450" s="26" t="s">
        <v>50</v>
      </c>
      <c s="31" t="s">
        <v>5552</v>
      </c>
      <c s="31" t="s">
        <v>5553</v>
      </c>
      <c s="26" t="s">
        <v>52</v>
      </c>
      <c s="32" t="s">
        <v>5554</v>
      </c>
      <c s="33" t="s">
        <v>82</v>
      </c>
      <c s="34">
        <v>1</v>
      </c>
      <c s="35">
        <v>0</v>
      </c>
      <c s="36">
        <f>ROUND(ROUND(H450,2)*ROUND(G450,5),2)</f>
      </c>
      <c r="O450">
        <f>(I450*21)/100</f>
      </c>
      <c t="s">
        <v>27</v>
      </c>
    </row>
    <row r="451" spans="1:5" ht="12.75">
      <c r="A451" s="37" t="s">
        <v>55</v>
      </c>
      <c r="E451" s="38" t="s">
        <v>58</v>
      </c>
    </row>
    <row r="452" spans="1:5" ht="12.75">
      <c r="A452" s="39" t="s">
        <v>57</v>
      </c>
      <c r="E452" s="40" t="s">
        <v>58</v>
      </c>
    </row>
    <row r="453" spans="1:5" ht="12.75">
      <c r="A453" t="s">
        <v>59</v>
      </c>
      <c r="E453" s="38" t="s">
        <v>58</v>
      </c>
    </row>
    <row r="454" spans="1:16" ht="12.75">
      <c r="A454" s="26" t="s">
        <v>50</v>
      </c>
      <c s="31" t="s">
        <v>5555</v>
      </c>
      <c s="31" t="s">
        <v>5556</v>
      </c>
      <c s="26" t="s">
        <v>52</v>
      </c>
      <c s="32" t="s">
        <v>5557</v>
      </c>
      <c s="33" t="s">
        <v>82</v>
      </c>
      <c s="34">
        <v>1</v>
      </c>
      <c s="35">
        <v>0</v>
      </c>
      <c s="36">
        <f>ROUND(ROUND(H454,2)*ROUND(G454,5),2)</f>
      </c>
      <c r="O454">
        <f>(I454*21)/100</f>
      </c>
      <c t="s">
        <v>27</v>
      </c>
    </row>
    <row r="455" spans="1:5" ht="12.75">
      <c r="A455" s="37" t="s">
        <v>55</v>
      </c>
      <c r="E455" s="38" t="s">
        <v>58</v>
      </c>
    </row>
    <row r="456" spans="1:5" ht="12.75">
      <c r="A456" s="39" t="s">
        <v>57</v>
      </c>
      <c r="E456" s="40" t="s">
        <v>58</v>
      </c>
    </row>
    <row r="457" spans="1:5" ht="12.75">
      <c r="A457" t="s">
        <v>59</v>
      </c>
      <c r="E457" s="38" t="s">
        <v>58</v>
      </c>
    </row>
    <row r="458" spans="1:16" ht="12.75">
      <c r="A458" s="26" t="s">
        <v>50</v>
      </c>
      <c s="31" t="s">
        <v>5558</v>
      </c>
      <c s="31" t="s">
        <v>5559</v>
      </c>
      <c s="26" t="s">
        <v>52</v>
      </c>
      <c s="32" t="s">
        <v>5560</v>
      </c>
      <c s="33" t="s">
        <v>82</v>
      </c>
      <c s="34">
        <v>1</v>
      </c>
      <c s="35">
        <v>0</v>
      </c>
      <c s="36">
        <f>ROUND(ROUND(H458,2)*ROUND(G458,5),2)</f>
      </c>
      <c r="O458">
        <f>(I458*21)/100</f>
      </c>
      <c t="s">
        <v>27</v>
      </c>
    </row>
    <row r="459" spans="1:5" ht="12.75">
      <c r="A459" s="37" t="s">
        <v>55</v>
      </c>
      <c r="E459" s="38" t="s">
        <v>58</v>
      </c>
    </row>
    <row r="460" spans="1:5" ht="12.75">
      <c r="A460" s="39" t="s">
        <v>57</v>
      </c>
      <c r="E460" s="40" t="s">
        <v>58</v>
      </c>
    </row>
    <row r="461" spans="1:5" ht="12.75">
      <c r="A461" t="s">
        <v>59</v>
      </c>
      <c r="E461" s="38" t="s">
        <v>58</v>
      </c>
    </row>
    <row r="462" spans="1:16" ht="25.5">
      <c r="A462" s="26" t="s">
        <v>50</v>
      </c>
      <c s="31" t="s">
        <v>5561</v>
      </c>
      <c s="31" t="s">
        <v>5562</v>
      </c>
      <c s="26" t="s">
        <v>52</v>
      </c>
      <c s="32" t="s">
        <v>5563</v>
      </c>
      <c s="33" t="s">
        <v>82</v>
      </c>
      <c s="34">
        <v>1</v>
      </c>
      <c s="35">
        <v>0</v>
      </c>
      <c s="36">
        <f>ROUND(ROUND(H462,2)*ROUND(G462,5),2)</f>
      </c>
      <c r="O462">
        <f>(I462*21)/100</f>
      </c>
      <c t="s">
        <v>27</v>
      </c>
    </row>
    <row r="463" spans="1:5" ht="12.75">
      <c r="A463" s="37" t="s">
        <v>55</v>
      </c>
      <c r="E463" s="38" t="s">
        <v>58</v>
      </c>
    </row>
    <row r="464" spans="1:5" ht="12.75">
      <c r="A464" s="39" t="s">
        <v>57</v>
      </c>
      <c r="E464" s="40" t="s">
        <v>58</v>
      </c>
    </row>
    <row r="465" spans="1:5" ht="12.75">
      <c r="A465" t="s">
        <v>59</v>
      </c>
      <c r="E465" s="38" t="s">
        <v>58</v>
      </c>
    </row>
    <row r="466" spans="1:16" ht="25.5">
      <c r="A466" s="26" t="s">
        <v>50</v>
      </c>
      <c s="31" t="s">
        <v>5564</v>
      </c>
      <c s="31" t="s">
        <v>5565</v>
      </c>
      <c s="26" t="s">
        <v>52</v>
      </c>
      <c s="32" t="s">
        <v>5566</v>
      </c>
      <c s="33" t="s">
        <v>82</v>
      </c>
      <c s="34">
        <v>1</v>
      </c>
      <c s="35">
        <v>0</v>
      </c>
      <c s="36">
        <f>ROUND(ROUND(H466,2)*ROUND(G466,5),2)</f>
      </c>
      <c r="O466">
        <f>(I466*21)/100</f>
      </c>
      <c t="s">
        <v>27</v>
      </c>
    </row>
    <row r="467" spans="1:5" ht="12.75">
      <c r="A467" s="37" t="s">
        <v>55</v>
      </c>
      <c r="E467" s="38" t="s">
        <v>58</v>
      </c>
    </row>
    <row r="468" spans="1:5" ht="12.75">
      <c r="A468" s="39" t="s">
        <v>57</v>
      </c>
      <c r="E468" s="40" t="s">
        <v>58</v>
      </c>
    </row>
    <row r="469" spans="1:5" ht="12.75">
      <c r="A469" t="s">
        <v>59</v>
      </c>
      <c r="E469" s="38" t="s">
        <v>58</v>
      </c>
    </row>
    <row r="470" spans="1:16" ht="12.75">
      <c r="A470" s="26" t="s">
        <v>50</v>
      </c>
      <c s="31" t="s">
        <v>5567</v>
      </c>
      <c s="31" t="s">
        <v>5568</v>
      </c>
      <c s="26" t="s">
        <v>52</v>
      </c>
      <c s="32" t="s">
        <v>5569</v>
      </c>
      <c s="33" t="s">
        <v>82</v>
      </c>
      <c s="34">
        <v>1</v>
      </c>
      <c s="35">
        <v>0</v>
      </c>
      <c s="36">
        <f>ROUND(ROUND(H470,2)*ROUND(G470,5),2)</f>
      </c>
      <c r="O470">
        <f>(I470*21)/100</f>
      </c>
      <c t="s">
        <v>27</v>
      </c>
    </row>
    <row r="471" spans="1:5" ht="12.75">
      <c r="A471" s="37" t="s">
        <v>55</v>
      </c>
      <c r="E471" s="38" t="s">
        <v>58</v>
      </c>
    </row>
    <row r="472" spans="1:5" ht="12.75">
      <c r="A472" s="39" t="s">
        <v>57</v>
      </c>
      <c r="E472" s="40" t="s">
        <v>58</v>
      </c>
    </row>
    <row r="473" spans="1:5" ht="12.75">
      <c r="A473" t="s">
        <v>59</v>
      </c>
      <c r="E473" s="38" t="s">
        <v>58</v>
      </c>
    </row>
    <row r="474" spans="1:16" ht="12.75">
      <c r="A474" s="26" t="s">
        <v>50</v>
      </c>
      <c s="31" t="s">
        <v>5570</v>
      </c>
      <c s="31" t="s">
        <v>5571</v>
      </c>
      <c s="26" t="s">
        <v>52</v>
      </c>
      <c s="32" t="s">
        <v>5569</v>
      </c>
      <c s="33" t="s">
        <v>82</v>
      </c>
      <c s="34">
        <v>1</v>
      </c>
      <c s="35">
        <v>0</v>
      </c>
      <c s="36">
        <f>ROUND(ROUND(H474,2)*ROUND(G474,5),2)</f>
      </c>
      <c r="O474">
        <f>(I474*21)/100</f>
      </c>
      <c t="s">
        <v>27</v>
      </c>
    </row>
    <row r="475" spans="1:5" ht="12.75">
      <c r="A475" s="37" t="s">
        <v>55</v>
      </c>
      <c r="E475" s="38" t="s">
        <v>58</v>
      </c>
    </row>
    <row r="476" spans="1:5" ht="12.75">
      <c r="A476" s="39" t="s">
        <v>57</v>
      </c>
      <c r="E476" s="40" t="s">
        <v>58</v>
      </c>
    </row>
    <row r="477" spans="1:5" ht="12.75">
      <c r="A477" t="s">
        <v>59</v>
      </c>
      <c r="E477" s="38" t="s">
        <v>58</v>
      </c>
    </row>
    <row r="478" spans="1:16" ht="12.75">
      <c r="A478" s="26" t="s">
        <v>50</v>
      </c>
      <c s="31" t="s">
        <v>5572</v>
      </c>
      <c s="31" t="s">
        <v>5573</v>
      </c>
      <c s="26" t="s">
        <v>52</v>
      </c>
      <c s="32" t="s">
        <v>5569</v>
      </c>
      <c s="33" t="s">
        <v>82</v>
      </c>
      <c s="34">
        <v>1</v>
      </c>
      <c s="35">
        <v>0</v>
      </c>
      <c s="36">
        <f>ROUND(ROUND(H478,2)*ROUND(G478,5),2)</f>
      </c>
      <c r="O478">
        <f>(I478*21)/100</f>
      </c>
      <c t="s">
        <v>27</v>
      </c>
    </row>
    <row r="479" spans="1:5" ht="12.75">
      <c r="A479" s="37" t="s">
        <v>55</v>
      </c>
      <c r="E479" s="38" t="s">
        <v>58</v>
      </c>
    </row>
    <row r="480" spans="1:5" ht="12.75">
      <c r="A480" s="39" t="s">
        <v>57</v>
      </c>
      <c r="E480" s="40" t="s">
        <v>58</v>
      </c>
    </row>
    <row r="481" spans="1:5" ht="12.75">
      <c r="A481" t="s">
        <v>59</v>
      </c>
      <c r="E481" s="38" t="s">
        <v>58</v>
      </c>
    </row>
    <row r="482" spans="1:16" ht="25.5">
      <c r="A482" s="26" t="s">
        <v>50</v>
      </c>
      <c s="31" t="s">
        <v>5574</v>
      </c>
      <c s="31" t="s">
        <v>5575</v>
      </c>
      <c s="26" t="s">
        <v>52</v>
      </c>
      <c s="32" t="s">
        <v>5576</v>
      </c>
      <c s="33" t="s">
        <v>82</v>
      </c>
      <c s="34">
        <v>1</v>
      </c>
      <c s="35">
        <v>0</v>
      </c>
      <c s="36">
        <f>ROUND(ROUND(H482,2)*ROUND(G482,5),2)</f>
      </c>
      <c r="O482">
        <f>(I482*21)/100</f>
      </c>
      <c t="s">
        <v>27</v>
      </c>
    </row>
    <row r="483" spans="1:5" ht="12.75">
      <c r="A483" s="37" t="s">
        <v>55</v>
      </c>
      <c r="E483" s="38" t="s">
        <v>58</v>
      </c>
    </row>
    <row r="484" spans="1:5" ht="12.75">
      <c r="A484" s="39" t="s">
        <v>57</v>
      </c>
      <c r="E484" s="40" t="s">
        <v>58</v>
      </c>
    </row>
    <row r="485" spans="1:5" ht="12.75">
      <c r="A485" t="s">
        <v>59</v>
      </c>
      <c r="E485" s="38" t="s">
        <v>58</v>
      </c>
    </row>
    <row r="486" spans="1:16" ht="25.5">
      <c r="A486" s="26" t="s">
        <v>50</v>
      </c>
      <c s="31" t="s">
        <v>5577</v>
      </c>
      <c s="31" t="s">
        <v>5578</v>
      </c>
      <c s="26" t="s">
        <v>52</v>
      </c>
      <c s="32" t="s">
        <v>5579</v>
      </c>
      <c s="33" t="s">
        <v>82</v>
      </c>
      <c s="34">
        <v>1</v>
      </c>
      <c s="35">
        <v>0</v>
      </c>
      <c s="36">
        <f>ROUND(ROUND(H486,2)*ROUND(G486,5),2)</f>
      </c>
      <c r="O486">
        <f>(I486*21)/100</f>
      </c>
      <c t="s">
        <v>27</v>
      </c>
    </row>
    <row r="487" spans="1:5" ht="12.75">
      <c r="A487" s="37" t="s">
        <v>55</v>
      </c>
      <c r="E487" s="38" t="s">
        <v>58</v>
      </c>
    </row>
    <row r="488" spans="1:5" ht="12.75">
      <c r="A488" s="39" t="s">
        <v>57</v>
      </c>
      <c r="E488" s="40" t="s">
        <v>58</v>
      </c>
    </row>
    <row r="489" spans="1:5" ht="12.75">
      <c r="A489" t="s">
        <v>59</v>
      </c>
      <c r="E489" s="38" t="s">
        <v>58</v>
      </c>
    </row>
    <row r="490" spans="1:16" ht="25.5">
      <c r="A490" s="26" t="s">
        <v>50</v>
      </c>
      <c s="31" t="s">
        <v>5580</v>
      </c>
      <c s="31" t="s">
        <v>5581</v>
      </c>
      <c s="26" t="s">
        <v>52</v>
      </c>
      <c s="32" t="s">
        <v>5582</v>
      </c>
      <c s="33" t="s">
        <v>82</v>
      </c>
      <c s="34">
        <v>1</v>
      </c>
      <c s="35">
        <v>0</v>
      </c>
      <c s="36">
        <f>ROUND(ROUND(H490,2)*ROUND(G490,5),2)</f>
      </c>
      <c r="O490">
        <f>(I490*21)/100</f>
      </c>
      <c t="s">
        <v>27</v>
      </c>
    </row>
    <row r="491" spans="1:5" ht="12.75">
      <c r="A491" s="37" t="s">
        <v>55</v>
      </c>
      <c r="E491" s="38" t="s">
        <v>58</v>
      </c>
    </row>
    <row r="492" spans="1:5" ht="12.75">
      <c r="A492" s="39" t="s">
        <v>57</v>
      </c>
      <c r="E492" s="40" t="s">
        <v>58</v>
      </c>
    </row>
    <row r="493" spans="1:5" ht="12.75">
      <c r="A493" t="s">
        <v>59</v>
      </c>
      <c r="E493" s="38" t="s">
        <v>58</v>
      </c>
    </row>
    <row r="494" spans="1:16" ht="12.75">
      <c r="A494" s="26" t="s">
        <v>50</v>
      </c>
      <c s="31" t="s">
        <v>5583</v>
      </c>
      <c s="31" t="s">
        <v>5584</v>
      </c>
      <c s="26" t="s">
        <v>52</v>
      </c>
      <c s="32" t="s">
        <v>5585</v>
      </c>
      <c s="33" t="s">
        <v>82</v>
      </c>
      <c s="34">
        <v>1</v>
      </c>
      <c s="35">
        <v>0</v>
      </c>
      <c s="36">
        <f>ROUND(ROUND(H494,2)*ROUND(G494,5),2)</f>
      </c>
      <c r="O494">
        <f>(I494*21)/100</f>
      </c>
      <c t="s">
        <v>27</v>
      </c>
    </row>
    <row r="495" spans="1:5" ht="12.75">
      <c r="A495" s="37" t="s">
        <v>55</v>
      </c>
      <c r="E495" s="38" t="s">
        <v>58</v>
      </c>
    </row>
    <row r="496" spans="1:5" ht="12.75">
      <c r="A496" s="39" t="s">
        <v>57</v>
      </c>
      <c r="E496" s="40" t="s">
        <v>58</v>
      </c>
    </row>
    <row r="497" spans="1:5" ht="12.75">
      <c r="A497" t="s">
        <v>59</v>
      </c>
      <c r="E497" s="38" t="s">
        <v>58</v>
      </c>
    </row>
    <row r="498" spans="1:16" ht="25.5">
      <c r="A498" s="26" t="s">
        <v>50</v>
      </c>
      <c s="31" t="s">
        <v>5586</v>
      </c>
      <c s="31" t="s">
        <v>5587</v>
      </c>
      <c s="26" t="s">
        <v>52</v>
      </c>
      <c s="32" t="s">
        <v>5588</v>
      </c>
      <c s="33" t="s">
        <v>82</v>
      </c>
      <c s="34">
        <v>0</v>
      </c>
      <c s="35">
        <v>0</v>
      </c>
      <c s="36">
        <f>ROUND(ROUND(H498,2)*ROUND(G498,5),2)</f>
      </c>
      <c r="O498">
        <f>(I498*21)/100</f>
      </c>
      <c t="s">
        <v>27</v>
      </c>
    </row>
    <row r="499" spans="1:5" ht="12.75">
      <c r="A499" s="37" t="s">
        <v>55</v>
      </c>
      <c r="E499" s="38" t="s">
        <v>58</v>
      </c>
    </row>
    <row r="500" spans="1:5" ht="12.75">
      <c r="A500" s="39" t="s">
        <v>57</v>
      </c>
      <c r="E500" s="40" t="s">
        <v>5589</v>
      </c>
    </row>
    <row r="501" spans="1:5" ht="12.75">
      <c r="A501" t="s">
        <v>59</v>
      </c>
      <c r="E501" s="38" t="s">
        <v>58</v>
      </c>
    </row>
    <row r="502" spans="1:16" ht="12.75">
      <c r="A502" s="26" t="s">
        <v>50</v>
      </c>
      <c s="31" t="s">
        <v>5590</v>
      </c>
      <c s="31" t="s">
        <v>5591</v>
      </c>
      <c s="26" t="s">
        <v>52</v>
      </c>
      <c s="32" t="s">
        <v>5592</v>
      </c>
      <c s="33" t="s">
        <v>82</v>
      </c>
      <c s="34">
        <v>0</v>
      </c>
      <c s="35">
        <v>0</v>
      </c>
      <c s="36">
        <f>ROUND(ROUND(H502,2)*ROUND(G502,5),2)</f>
      </c>
      <c r="O502">
        <f>(I502*21)/100</f>
      </c>
      <c t="s">
        <v>27</v>
      </c>
    </row>
    <row r="503" spans="1:5" ht="12.75">
      <c r="A503" s="37" t="s">
        <v>55</v>
      </c>
      <c r="E503" s="38" t="s">
        <v>58</v>
      </c>
    </row>
    <row r="504" spans="1:5" ht="12.75">
      <c r="A504" s="39" t="s">
        <v>57</v>
      </c>
      <c r="E504" s="40" t="s">
        <v>5589</v>
      </c>
    </row>
    <row r="505" spans="1:5" ht="12.75">
      <c r="A505" t="s">
        <v>59</v>
      </c>
      <c r="E505" s="38" t="s">
        <v>58</v>
      </c>
    </row>
    <row r="506" spans="1:16" ht="25.5">
      <c r="A506" s="26" t="s">
        <v>50</v>
      </c>
      <c s="31" t="s">
        <v>5593</v>
      </c>
      <c s="31" t="s">
        <v>5594</v>
      </c>
      <c s="26" t="s">
        <v>52</v>
      </c>
      <c s="32" t="s">
        <v>5595</v>
      </c>
      <c s="33" t="s">
        <v>82</v>
      </c>
      <c s="34">
        <v>1</v>
      </c>
      <c s="35">
        <v>0</v>
      </c>
      <c s="36">
        <f>ROUND(ROUND(H506,2)*ROUND(G506,5),2)</f>
      </c>
      <c r="O506">
        <f>(I506*21)/100</f>
      </c>
      <c t="s">
        <v>27</v>
      </c>
    </row>
    <row r="507" spans="1:5" ht="12.75">
      <c r="A507" s="37" t="s">
        <v>55</v>
      </c>
      <c r="E507" s="38" t="s">
        <v>58</v>
      </c>
    </row>
    <row r="508" spans="1:5" ht="12.75">
      <c r="A508" s="39" t="s">
        <v>57</v>
      </c>
      <c r="E508" s="40" t="s">
        <v>58</v>
      </c>
    </row>
    <row r="509" spans="1:5" ht="12.75">
      <c r="A509" t="s">
        <v>59</v>
      </c>
      <c r="E509" s="38" t="s">
        <v>58</v>
      </c>
    </row>
    <row r="510" spans="1:16" ht="25.5">
      <c r="A510" s="26" t="s">
        <v>50</v>
      </c>
      <c s="31" t="s">
        <v>5596</v>
      </c>
      <c s="31" t="s">
        <v>5597</v>
      </c>
      <c s="26" t="s">
        <v>52</v>
      </c>
      <c s="32" t="s">
        <v>5537</v>
      </c>
      <c s="33" t="s">
        <v>82</v>
      </c>
      <c s="34">
        <v>1</v>
      </c>
      <c s="35">
        <v>0</v>
      </c>
      <c s="36">
        <f>ROUND(ROUND(H510,2)*ROUND(G510,5),2)</f>
      </c>
      <c r="O510">
        <f>(I510*21)/100</f>
      </c>
      <c t="s">
        <v>27</v>
      </c>
    </row>
    <row r="511" spans="1:5" ht="12.75">
      <c r="A511" s="37" t="s">
        <v>55</v>
      </c>
      <c r="E511" s="38" t="s">
        <v>58</v>
      </c>
    </row>
    <row r="512" spans="1:5" ht="12.75">
      <c r="A512" s="39" t="s">
        <v>57</v>
      </c>
      <c r="E512" s="40" t="s">
        <v>58</v>
      </c>
    </row>
    <row r="513" spans="1:5" ht="12.75">
      <c r="A513" t="s">
        <v>59</v>
      </c>
      <c r="E513" s="38" t="s">
        <v>58</v>
      </c>
    </row>
    <row r="514" spans="1:16" ht="25.5">
      <c r="A514" s="26" t="s">
        <v>50</v>
      </c>
      <c s="31" t="s">
        <v>5598</v>
      </c>
      <c s="31" t="s">
        <v>5599</v>
      </c>
      <c s="26" t="s">
        <v>52</v>
      </c>
      <c s="32" t="s">
        <v>5537</v>
      </c>
      <c s="33" t="s">
        <v>82</v>
      </c>
      <c s="34">
        <v>1</v>
      </c>
      <c s="35">
        <v>0</v>
      </c>
      <c s="36">
        <f>ROUND(ROUND(H514,2)*ROUND(G514,5),2)</f>
      </c>
      <c r="O514">
        <f>(I514*21)/100</f>
      </c>
      <c t="s">
        <v>27</v>
      </c>
    </row>
    <row r="515" spans="1:5" ht="12.75">
      <c r="A515" s="37" t="s">
        <v>55</v>
      </c>
      <c r="E515" s="38" t="s">
        <v>58</v>
      </c>
    </row>
    <row r="516" spans="1:5" ht="12.75">
      <c r="A516" s="39" t="s">
        <v>57</v>
      </c>
      <c r="E516" s="40" t="s">
        <v>58</v>
      </c>
    </row>
    <row r="517" spans="1:5" ht="12.75">
      <c r="A517" t="s">
        <v>59</v>
      </c>
      <c r="E517" s="38" t="s">
        <v>58</v>
      </c>
    </row>
    <row r="518" spans="1:16" ht="25.5">
      <c r="A518" s="26" t="s">
        <v>50</v>
      </c>
      <c s="31" t="s">
        <v>5600</v>
      </c>
      <c s="31" t="s">
        <v>5601</v>
      </c>
      <c s="26" t="s">
        <v>52</v>
      </c>
      <c s="32" t="s">
        <v>5537</v>
      </c>
      <c s="33" t="s">
        <v>82</v>
      </c>
      <c s="34">
        <v>1</v>
      </c>
      <c s="35">
        <v>0</v>
      </c>
      <c s="36">
        <f>ROUND(ROUND(H518,2)*ROUND(G518,5),2)</f>
      </c>
      <c r="O518">
        <f>(I518*21)/100</f>
      </c>
      <c t="s">
        <v>27</v>
      </c>
    </row>
    <row r="519" spans="1:5" ht="12.75">
      <c r="A519" s="37" t="s">
        <v>55</v>
      </c>
      <c r="E519" s="38" t="s">
        <v>58</v>
      </c>
    </row>
    <row r="520" spans="1:5" ht="12.75">
      <c r="A520" s="39" t="s">
        <v>57</v>
      </c>
      <c r="E520" s="40" t="s">
        <v>58</v>
      </c>
    </row>
    <row r="521" spans="1:5" ht="12.75">
      <c r="A521" t="s">
        <v>59</v>
      </c>
      <c r="E521" s="38" t="s">
        <v>58</v>
      </c>
    </row>
    <row r="522" spans="1:16" ht="25.5">
      <c r="A522" s="26" t="s">
        <v>50</v>
      </c>
      <c s="31" t="s">
        <v>5602</v>
      </c>
      <c s="31" t="s">
        <v>5603</v>
      </c>
      <c s="26" t="s">
        <v>52</v>
      </c>
      <c s="32" t="s">
        <v>5604</v>
      </c>
      <c s="33" t="s">
        <v>82</v>
      </c>
      <c s="34">
        <v>1</v>
      </c>
      <c s="35">
        <v>0</v>
      </c>
      <c s="36">
        <f>ROUND(ROUND(H522,2)*ROUND(G522,5),2)</f>
      </c>
      <c r="O522">
        <f>(I522*21)/100</f>
      </c>
      <c t="s">
        <v>27</v>
      </c>
    </row>
    <row r="523" spans="1:5" ht="12.75">
      <c r="A523" s="37" t="s">
        <v>55</v>
      </c>
      <c r="E523" s="38" t="s">
        <v>58</v>
      </c>
    </row>
    <row r="524" spans="1:5" ht="12.75">
      <c r="A524" s="39" t="s">
        <v>57</v>
      </c>
      <c r="E524" s="40" t="s">
        <v>58</v>
      </c>
    </row>
    <row r="525" spans="1:5" ht="12.75">
      <c r="A525" t="s">
        <v>59</v>
      </c>
      <c r="E525" s="38" t="s">
        <v>58</v>
      </c>
    </row>
    <row r="526" spans="1:16" ht="12.75">
      <c r="A526" s="26" t="s">
        <v>50</v>
      </c>
      <c s="31" t="s">
        <v>5605</v>
      </c>
      <c s="31" t="s">
        <v>5606</v>
      </c>
      <c s="26" t="s">
        <v>52</v>
      </c>
      <c s="32" t="s">
        <v>5607</v>
      </c>
      <c s="33" t="s">
        <v>82</v>
      </c>
      <c s="34">
        <v>1</v>
      </c>
      <c s="35">
        <v>0</v>
      </c>
      <c s="36">
        <f>ROUND(ROUND(H526,2)*ROUND(G526,5),2)</f>
      </c>
      <c r="O526">
        <f>(I526*21)/100</f>
      </c>
      <c t="s">
        <v>27</v>
      </c>
    </row>
    <row r="527" spans="1:5" ht="12.75">
      <c r="A527" s="37" t="s">
        <v>55</v>
      </c>
      <c r="E527" s="38" t="s">
        <v>58</v>
      </c>
    </row>
    <row r="528" spans="1:5" ht="12.75">
      <c r="A528" s="39" t="s">
        <v>57</v>
      </c>
      <c r="E528" s="40" t="s">
        <v>58</v>
      </c>
    </row>
    <row r="529" spans="1:5" ht="12.75">
      <c r="A529" t="s">
        <v>59</v>
      </c>
      <c r="E529" s="38" t="s">
        <v>58</v>
      </c>
    </row>
    <row r="530" spans="1:16" ht="12.75">
      <c r="A530" s="26" t="s">
        <v>50</v>
      </c>
      <c s="31" t="s">
        <v>5608</v>
      </c>
      <c s="31" t="s">
        <v>5609</v>
      </c>
      <c s="26" t="s">
        <v>52</v>
      </c>
      <c s="32" t="s">
        <v>5610</v>
      </c>
      <c s="33" t="s">
        <v>82</v>
      </c>
      <c s="34">
        <v>1</v>
      </c>
      <c s="35">
        <v>0</v>
      </c>
      <c s="36">
        <f>ROUND(ROUND(H530,2)*ROUND(G530,5),2)</f>
      </c>
      <c r="O530">
        <f>(I530*21)/100</f>
      </c>
      <c t="s">
        <v>27</v>
      </c>
    </row>
    <row r="531" spans="1:5" ht="12.75">
      <c r="A531" s="37" t="s">
        <v>55</v>
      </c>
      <c r="E531" s="38" t="s">
        <v>58</v>
      </c>
    </row>
    <row r="532" spans="1:5" ht="12.75">
      <c r="A532" s="39" t="s">
        <v>57</v>
      </c>
      <c r="E532" s="40" t="s">
        <v>58</v>
      </c>
    </row>
    <row r="533" spans="1:5" ht="12.75">
      <c r="A533" t="s">
        <v>59</v>
      </c>
      <c r="E533" s="38" t="s">
        <v>58</v>
      </c>
    </row>
    <row r="534" spans="1:16" ht="12.75">
      <c r="A534" s="26" t="s">
        <v>50</v>
      </c>
      <c s="31" t="s">
        <v>5611</v>
      </c>
      <c s="31" t="s">
        <v>5612</v>
      </c>
      <c s="26" t="s">
        <v>52</v>
      </c>
      <c s="32" t="s">
        <v>5613</v>
      </c>
      <c s="33" t="s">
        <v>82</v>
      </c>
      <c s="34">
        <v>1</v>
      </c>
      <c s="35">
        <v>0</v>
      </c>
      <c s="36">
        <f>ROUND(ROUND(H534,2)*ROUND(G534,5),2)</f>
      </c>
      <c r="O534">
        <f>(I534*21)/100</f>
      </c>
      <c t="s">
        <v>27</v>
      </c>
    </row>
    <row r="535" spans="1:5" ht="12.75">
      <c r="A535" s="37" t="s">
        <v>55</v>
      </c>
      <c r="E535" s="38" t="s">
        <v>58</v>
      </c>
    </row>
    <row r="536" spans="1:5" ht="12.75">
      <c r="A536" s="39" t="s">
        <v>57</v>
      </c>
      <c r="E536" s="40" t="s">
        <v>58</v>
      </c>
    </row>
    <row r="537" spans="1:5" ht="12.75">
      <c r="A537" t="s">
        <v>59</v>
      </c>
      <c r="E537" s="38" t="s">
        <v>58</v>
      </c>
    </row>
    <row r="538" spans="1:16" ht="25.5">
      <c r="A538" s="26" t="s">
        <v>50</v>
      </c>
      <c s="31" t="s">
        <v>5614</v>
      </c>
      <c s="31" t="s">
        <v>5615</v>
      </c>
      <c s="26" t="s">
        <v>52</v>
      </c>
      <c s="32" t="s">
        <v>5616</v>
      </c>
      <c s="33" t="s">
        <v>82</v>
      </c>
      <c s="34">
        <v>1</v>
      </c>
      <c s="35">
        <v>0</v>
      </c>
      <c s="36">
        <f>ROUND(ROUND(H538,2)*ROUND(G538,5),2)</f>
      </c>
      <c r="O538">
        <f>(I538*21)/100</f>
      </c>
      <c t="s">
        <v>27</v>
      </c>
    </row>
    <row r="539" spans="1:5" ht="12.75">
      <c r="A539" s="37" t="s">
        <v>55</v>
      </c>
      <c r="E539" s="38" t="s">
        <v>58</v>
      </c>
    </row>
    <row r="540" spans="1:5" ht="12.75">
      <c r="A540" s="39" t="s">
        <v>57</v>
      </c>
      <c r="E540" s="40" t="s">
        <v>58</v>
      </c>
    </row>
    <row r="541" spans="1:5" ht="12.75">
      <c r="A541" t="s">
        <v>59</v>
      </c>
      <c r="E541" s="38" t="s">
        <v>58</v>
      </c>
    </row>
    <row r="542" spans="1:16" ht="25.5">
      <c r="A542" s="26" t="s">
        <v>50</v>
      </c>
      <c s="31" t="s">
        <v>5617</v>
      </c>
      <c s="31" t="s">
        <v>5615</v>
      </c>
      <c s="26" t="s">
        <v>2502</v>
      </c>
      <c s="32" t="s">
        <v>5618</v>
      </c>
      <c s="33" t="s">
        <v>82</v>
      </c>
      <c s="34">
        <v>1</v>
      </c>
      <c s="35">
        <v>0</v>
      </c>
      <c s="36">
        <f>ROUND(ROUND(H542,2)*ROUND(G542,5),2)</f>
      </c>
      <c r="O542">
        <f>(I542*21)/100</f>
      </c>
      <c t="s">
        <v>27</v>
      </c>
    </row>
    <row r="543" spans="1:5" ht="12.75">
      <c r="A543" s="37" t="s">
        <v>55</v>
      </c>
      <c r="E543" s="38" t="s">
        <v>58</v>
      </c>
    </row>
    <row r="544" spans="1:5" ht="12.75">
      <c r="A544" s="39" t="s">
        <v>57</v>
      </c>
      <c r="E544" s="40" t="s">
        <v>58</v>
      </c>
    </row>
    <row r="545" spans="1:5" ht="12.75">
      <c r="A545" t="s">
        <v>59</v>
      </c>
      <c r="E545" s="38" t="s">
        <v>58</v>
      </c>
    </row>
    <row r="546" spans="1:16" ht="25.5">
      <c r="A546" s="26" t="s">
        <v>50</v>
      </c>
      <c s="31" t="s">
        <v>5619</v>
      </c>
      <c s="31" t="s">
        <v>5615</v>
      </c>
      <c s="26" t="s">
        <v>2505</v>
      </c>
      <c s="32" t="s">
        <v>5620</v>
      </c>
      <c s="33" t="s">
        <v>82</v>
      </c>
      <c s="34">
        <v>1</v>
      </c>
      <c s="35">
        <v>0</v>
      </c>
      <c s="36">
        <f>ROUND(ROUND(H546,2)*ROUND(G546,5),2)</f>
      </c>
      <c r="O546">
        <f>(I546*21)/100</f>
      </c>
      <c t="s">
        <v>27</v>
      </c>
    </row>
    <row r="547" spans="1:5" ht="12.75">
      <c r="A547" s="37" t="s">
        <v>55</v>
      </c>
      <c r="E547" s="38" t="s">
        <v>58</v>
      </c>
    </row>
    <row r="548" spans="1:5" ht="12.75">
      <c r="A548" s="39" t="s">
        <v>57</v>
      </c>
      <c r="E548" s="40" t="s">
        <v>58</v>
      </c>
    </row>
    <row r="549" spans="1:5" ht="12.75">
      <c r="A549" t="s">
        <v>59</v>
      </c>
      <c r="E549" s="38" t="s">
        <v>58</v>
      </c>
    </row>
    <row r="550" spans="1:16" ht="25.5">
      <c r="A550" s="26" t="s">
        <v>50</v>
      </c>
      <c s="31" t="s">
        <v>5621</v>
      </c>
      <c s="31" t="s">
        <v>5615</v>
      </c>
      <c s="26" t="s">
        <v>3310</v>
      </c>
      <c s="32" t="s">
        <v>5622</v>
      </c>
      <c s="33" t="s">
        <v>82</v>
      </c>
      <c s="34">
        <v>1</v>
      </c>
      <c s="35">
        <v>0</v>
      </c>
      <c s="36">
        <f>ROUND(ROUND(H550,2)*ROUND(G550,5),2)</f>
      </c>
      <c r="O550">
        <f>(I550*21)/100</f>
      </c>
      <c t="s">
        <v>27</v>
      </c>
    </row>
    <row r="551" spans="1:5" ht="12.75">
      <c r="A551" s="37" t="s">
        <v>55</v>
      </c>
      <c r="E551" s="38" t="s">
        <v>58</v>
      </c>
    </row>
    <row r="552" spans="1:5" ht="12.75">
      <c r="A552" s="39" t="s">
        <v>57</v>
      </c>
      <c r="E552" s="40" t="s">
        <v>58</v>
      </c>
    </row>
    <row r="553" spans="1:5" ht="12.75">
      <c r="A553" t="s">
        <v>59</v>
      </c>
      <c r="E553" s="38" t="s">
        <v>58</v>
      </c>
    </row>
    <row r="554" spans="1:16" ht="25.5">
      <c r="A554" s="26" t="s">
        <v>50</v>
      </c>
      <c s="31" t="s">
        <v>5623</v>
      </c>
      <c s="31" t="s">
        <v>5615</v>
      </c>
      <c s="26" t="s">
        <v>3312</v>
      </c>
      <c s="32" t="s">
        <v>5624</v>
      </c>
      <c s="33" t="s">
        <v>82</v>
      </c>
      <c s="34">
        <v>1</v>
      </c>
      <c s="35">
        <v>0</v>
      </c>
      <c s="36">
        <f>ROUND(ROUND(H554,2)*ROUND(G554,5),2)</f>
      </c>
      <c r="O554">
        <f>(I554*21)/100</f>
      </c>
      <c t="s">
        <v>27</v>
      </c>
    </row>
    <row r="555" spans="1:5" ht="12.75">
      <c r="A555" s="37" t="s">
        <v>55</v>
      </c>
      <c r="E555" s="38" t="s">
        <v>58</v>
      </c>
    </row>
    <row r="556" spans="1:5" ht="12.75">
      <c r="A556" s="39" t="s">
        <v>57</v>
      </c>
      <c r="E556" s="40" t="s">
        <v>58</v>
      </c>
    </row>
    <row r="557" spans="1:5" ht="12.75">
      <c r="A557" t="s">
        <v>59</v>
      </c>
      <c r="E557" s="38" t="s">
        <v>58</v>
      </c>
    </row>
    <row r="558" spans="1:16" ht="25.5">
      <c r="A558" s="26" t="s">
        <v>50</v>
      </c>
      <c s="31" t="s">
        <v>5625</v>
      </c>
      <c s="31" t="s">
        <v>5615</v>
      </c>
      <c s="26" t="s">
        <v>3314</v>
      </c>
      <c s="32" t="s">
        <v>5626</v>
      </c>
      <c s="33" t="s">
        <v>82</v>
      </c>
      <c s="34">
        <v>1</v>
      </c>
      <c s="35">
        <v>0</v>
      </c>
      <c s="36">
        <f>ROUND(ROUND(H558,2)*ROUND(G558,5),2)</f>
      </c>
      <c r="O558">
        <f>(I558*21)/100</f>
      </c>
      <c t="s">
        <v>27</v>
      </c>
    </row>
    <row r="559" spans="1:5" ht="12.75">
      <c r="A559" s="37" t="s">
        <v>55</v>
      </c>
      <c r="E559" s="38" t="s">
        <v>58</v>
      </c>
    </row>
    <row r="560" spans="1:5" ht="12.75">
      <c r="A560" s="39" t="s">
        <v>57</v>
      </c>
      <c r="E560" s="40" t="s">
        <v>58</v>
      </c>
    </row>
    <row r="561" spans="1:5" ht="12.75">
      <c r="A561" t="s">
        <v>59</v>
      </c>
      <c r="E561" s="38" t="s">
        <v>58</v>
      </c>
    </row>
    <row r="562" spans="1:16" ht="25.5">
      <c r="A562" s="26" t="s">
        <v>50</v>
      </c>
      <c s="31" t="s">
        <v>5627</v>
      </c>
      <c s="31" t="s">
        <v>5615</v>
      </c>
      <c s="26" t="s">
        <v>3316</v>
      </c>
      <c s="32" t="s">
        <v>5626</v>
      </c>
      <c s="33" t="s">
        <v>82</v>
      </c>
      <c s="34">
        <v>1</v>
      </c>
      <c s="35">
        <v>0</v>
      </c>
      <c s="36">
        <f>ROUND(ROUND(H562,2)*ROUND(G562,5),2)</f>
      </c>
      <c r="O562">
        <f>(I562*21)/100</f>
      </c>
      <c t="s">
        <v>27</v>
      </c>
    </row>
    <row r="563" spans="1:5" ht="12.75">
      <c r="A563" s="37" t="s">
        <v>55</v>
      </c>
      <c r="E563" s="38" t="s">
        <v>58</v>
      </c>
    </row>
    <row r="564" spans="1:5" ht="12.75">
      <c r="A564" s="39" t="s">
        <v>57</v>
      </c>
      <c r="E564" s="40" t="s">
        <v>58</v>
      </c>
    </row>
    <row r="565" spans="1:5" ht="12.75">
      <c r="A565" t="s">
        <v>59</v>
      </c>
      <c r="E565" s="38" t="s">
        <v>58</v>
      </c>
    </row>
    <row r="566" spans="1:16" ht="25.5">
      <c r="A566" s="26" t="s">
        <v>50</v>
      </c>
      <c s="31" t="s">
        <v>5628</v>
      </c>
      <c s="31" t="s">
        <v>5615</v>
      </c>
      <c s="26" t="s">
        <v>3318</v>
      </c>
      <c s="32" t="s">
        <v>5629</v>
      </c>
      <c s="33" t="s">
        <v>82</v>
      </c>
      <c s="34">
        <v>1</v>
      </c>
      <c s="35">
        <v>0</v>
      </c>
      <c s="36">
        <f>ROUND(ROUND(H566,2)*ROUND(G566,5),2)</f>
      </c>
      <c r="O566">
        <f>(I566*21)/100</f>
      </c>
      <c t="s">
        <v>27</v>
      </c>
    </row>
    <row r="567" spans="1:5" ht="12.75">
      <c r="A567" s="37" t="s">
        <v>55</v>
      </c>
      <c r="E567" s="38" t="s">
        <v>58</v>
      </c>
    </row>
    <row r="568" spans="1:5" ht="12.75">
      <c r="A568" s="39" t="s">
        <v>57</v>
      </c>
      <c r="E568" s="40" t="s">
        <v>58</v>
      </c>
    </row>
    <row r="569" spans="1:5" ht="12.75">
      <c r="A569" t="s">
        <v>59</v>
      </c>
      <c r="E569" s="38" t="s">
        <v>58</v>
      </c>
    </row>
    <row r="570" spans="1:16" ht="25.5">
      <c r="A570" s="26" t="s">
        <v>50</v>
      </c>
      <c s="31" t="s">
        <v>5630</v>
      </c>
      <c s="31" t="s">
        <v>5631</v>
      </c>
      <c s="26" t="s">
        <v>52</v>
      </c>
      <c s="32" t="s">
        <v>5632</v>
      </c>
      <c s="33" t="s">
        <v>82</v>
      </c>
      <c s="34">
        <v>1</v>
      </c>
      <c s="35">
        <v>0</v>
      </c>
      <c s="36">
        <f>ROUND(ROUND(H570,2)*ROUND(G570,5),2)</f>
      </c>
      <c r="O570">
        <f>(I570*21)/100</f>
      </c>
      <c t="s">
        <v>27</v>
      </c>
    </row>
    <row r="571" spans="1:5" ht="12.75">
      <c r="A571" s="37" t="s">
        <v>55</v>
      </c>
      <c r="E571" s="38" t="s">
        <v>58</v>
      </c>
    </row>
    <row r="572" spans="1:5" ht="12.75">
      <c r="A572" s="39" t="s">
        <v>57</v>
      </c>
      <c r="E572" s="40" t="s">
        <v>58</v>
      </c>
    </row>
    <row r="573" spans="1:5" ht="12.75">
      <c r="A573" t="s">
        <v>59</v>
      </c>
      <c r="E573" s="38" t="s">
        <v>58</v>
      </c>
    </row>
    <row r="574" spans="1:16" ht="25.5">
      <c r="A574" s="26" t="s">
        <v>50</v>
      </c>
      <c s="31" t="s">
        <v>5633</v>
      </c>
      <c s="31" t="s">
        <v>5631</v>
      </c>
      <c s="26" t="s">
        <v>2502</v>
      </c>
      <c s="32" t="s">
        <v>5626</v>
      </c>
      <c s="33" t="s">
        <v>82</v>
      </c>
      <c s="34">
        <v>1</v>
      </c>
      <c s="35">
        <v>0</v>
      </c>
      <c s="36">
        <f>ROUND(ROUND(H574,2)*ROUND(G574,5),2)</f>
      </c>
      <c r="O574">
        <f>(I574*21)/100</f>
      </c>
      <c t="s">
        <v>27</v>
      </c>
    </row>
    <row r="575" spans="1:5" ht="12.75">
      <c r="A575" s="37" t="s">
        <v>55</v>
      </c>
      <c r="E575" s="38" t="s">
        <v>58</v>
      </c>
    </row>
    <row r="576" spans="1:5" ht="12.75">
      <c r="A576" s="39" t="s">
        <v>57</v>
      </c>
      <c r="E576" s="40" t="s">
        <v>58</v>
      </c>
    </row>
    <row r="577" spans="1:5" ht="12.75">
      <c r="A577" t="s">
        <v>59</v>
      </c>
      <c r="E577" s="38" t="s">
        <v>58</v>
      </c>
    </row>
    <row r="578" spans="1:16" ht="25.5">
      <c r="A578" s="26" t="s">
        <v>50</v>
      </c>
      <c s="31" t="s">
        <v>5634</v>
      </c>
      <c s="31" t="s">
        <v>5631</v>
      </c>
      <c s="26" t="s">
        <v>2505</v>
      </c>
      <c s="32" t="s">
        <v>5626</v>
      </c>
      <c s="33" t="s">
        <v>82</v>
      </c>
      <c s="34">
        <v>1</v>
      </c>
      <c s="35">
        <v>0</v>
      </c>
      <c s="36">
        <f>ROUND(ROUND(H578,2)*ROUND(G578,5),2)</f>
      </c>
      <c r="O578">
        <f>(I578*21)/100</f>
      </c>
      <c t="s">
        <v>27</v>
      </c>
    </row>
    <row r="579" spans="1:5" ht="12.75">
      <c r="A579" s="37" t="s">
        <v>55</v>
      </c>
      <c r="E579" s="38" t="s">
        <v>58</v>
      </c>
    </row>
    <row r="580" spans="1:5" ht="12.75">
      <c r="A580" s="39" t="s">
        <v>57</v>
      </c>
      <c r="E580" s="40" t="s">
        <v>58</v>
      </c>
    </row>
    <row r="581" spans="1:5" ht="12.75">
      <c r="A581" t="s">
        <v>59</v>
      </c>
      <c r="E581" s="38" t="s">
        <v>58</v>
      </c>
    </row>
    <row r="582" spans="1:16" ht="25.5">
      <c r="A582" s="26" t="s">
        <v>50</v>
      </c>
      <c s="31" t="s">
        <v>5635</v>
      </c>
      <c s="31" t="s">
        <v>5631</v>
      </c>
      <c s="26" t="s">
        <v>3310</v>
      </c>
      <c s="32" t="s">
        <v>5636</v>
      </c>
      <c s="33" t="s">
        <v>82</v>
      </c>
      <c s="34">
        <v>1</v>
      </c>
      <c s="35">
        <v>0</v>
      </c>
      <c s="36">
        <f>ROUND(ROUND(H582,2)*ROUND(G582,5),2)</f>
      </c>
      <c r="O582">
        <f>(I582*21)/100</f>
      </c>
      <c t="s">
        <v>27</v>
      </c>
    </row>
    <row r="583" spans="1:5" ht="12.75">
      <c r="A583" s="37" t="s">
        <v>55</v>
      </c>
      <c r="E583" s="38" t="s">
        <v>58</v>
      </c>
    </row>
    <row r="584" spans="1:5" ht="12.75">
      <c r="A584" s="39" t="s">
        <v>57</v>
      </c>
      <c r="E584" s="40" t="s">
        <v>58</v>
      </c>
    </row>
    <row r="585" spans="1:5" ht="12.75">
      <c r="A585" t="s">
        <v>59</v>
      </c>
      <c r="E585" s="38" t="s">
        <v>58</v>
      </c>
    </row>
    <row r="586" spans="1:16" ht="25.5">
      <c r="A586" s="26" t="s">
        <v>50</v>
      </c>
      <c s="31" t="s">
        <v>5637</v>
      </c>
      <c s="31" t="s">
        <v>5631</v>
      </c>
      <c s="26" t="s">
        <v>3312</v>
      </c>
      <c s="32" t="s">
        <v>5638</v>
      </c>
      <c s="33" t="s">
        <v>82</v>
      </c>
      <c s="34">
        <v>1</v>
      </c>
      <c s="35">
        <v>0</v>
      </c>
      <c s="36">
        <f>ROUND(ROUND(H586,2)*ROUND(G586,5),2)</f>
      </c>
      <c r="O586">
        <f>(I586*21)/100</f>
      </c>
      <c t="s">
        <v>27</v>
      </c>
    </row>
    <row r="587" spans="1:5" ht="12.75">
      <c r="A587" s="37" t="s">
        <v>55</v>
      </c>
      <c r="E587" s="38" t="s">
        <v>58</v>
      </c>
    </row>
    <row r="588" spans="1:5" ht="12.75">
      <c r="A588" s="39" t="s">
        <v>57</v>
      </c>
      <c r="E588" s="40" t="s">
        <v>58</v>
      </c>
    </row>
    <row r="589" spans="1:5" ht="12.75">
      <c r="A589" t="s">
        <v>59</v>
      </c>
      <c r="E589" s="38" t="s">
        <v>58</v>
      </c>
    </row>
    <row r="590" spans="1:16" ht="25.5">
      <c r="A590" s="26" t="s">
        <v>50</v>
      </c>
      <c s="31" t="s">
        <v>5639</v>
      </c>
      <c s="31" t="s">
        <v>5631</v>
      </c>
      <c s="26" t="s">
        <v>3314</v>
      </c>
      <c s="32" t="s">
        <v>5638</v>
      </c>
      <c s="33" t="s">
        <v>82</v>
      </c>
      <c s="34">
        <v>1</v>
      </c>
      <c s="35">
        <v>0</v>
      </c>
      <c s="36">
        <f>ROUND(ROUND(H590,2)*ROUND(G590,5),2)</f>
      </c>
      <c r="O590">
        <f>(I590*21)/100</f>
      </c>
      <c t="s">
        <v>27</v>
      </c>
    </row>
    <row r="591" spans="1:5" ht="12.75">
      <c r="A591" s="37" t="s">
        <v>55</v>
      </c>
      <c r="E591" s="38" t="s">
        <v>58</v>
      </c>
    </row>
    <row r="592" spans="1:5" ht="12.75">
      <c r="A592" s="39" t="s">
        <v>57</v>
      </c>
      <c r="E592" s="40" t="s">
        <v>58</v>
      </c>
    </row>
    <row r="593" spans="1:5" ht="12.75">
      <c r="A593" t="s">
        <v>59</v>
      </c>
      <c r="E593" s="38" t="s">
        <v>58</v>
      </c>
    </row>
    <row r="594" spans="1:16" ht="25.5">
      <c r="A594" s="26" t="s">
        <v>50</v>
      </c>
      <c s="31" t="s">
        <v>5640</v>
      </c>
      <c s="31" t="s">
        <v>5631</v>
      </c>
      <c s="26" t="s">
        <v>3316</v>
      </c>
      <c s="32" t="s">
        <v>5641</v>
      </c>
      <c s="33" t="s">
        <v>82</v>
      </c>
      <c s="34">
        <v>1</v>
      </c>
      <c s="35">
        <v>0</v>
      </c>
      <c s="36">
        <f>ROUND(ROUND(H594,2)*ROUND(G594,5),2)</f>
      </c>
      <c r="O594">
        <f>(I594*21)/100</f>
      </c>
      <c t="s">
        <v>27</v>
      </c>
    </row>
    <row r="595" spans="1:5" ht="12.75">
      <c r="A595" s="37" t="s">
        <v>55</v>
      </c>
      <c r="E595" s="38" t="s">
        <v>58</v>
      </c>
    </row>
    <row r="596" spans="1:5" ht="12.75">
      <c r="A596" s="39" t="s">
        <v>57</v>
      </c>
      <c r="E596" s="40" t="s">
        <v>58</v>
      </c>
    </row>
    <row r="597" spans="1:5" ht="12.75">
      <c r="A597" t="s">
        <v>59</v>
      </c>
      <c r="E597" s="38" t="s">
        <v>58</v>
      </c>
    </row>
    <row r="598" spans="1:16" ht="25.5">
      <c r="A598" s="26" t="s">
        <v>50</v>
      </c>
      <c s="31" t="s">
        <v>5642</v>
      </c>
      <c s="31" t="s">
        <v>5631</v>
      </c>
      <c s="26" t="s">
        <v>3318</v>
      </c>
      <c s="32" t="s">
        <v>5626</v>
      </c>
      <c s="33" t="s">
        <v>82</v>
      </c>
      <c s="34">
        <v>1</v>
      </c>
      <c s="35">
        <v>0</v>
      </c>
      <c s="36">
        <f>ROUND(ROUND(H598,2)*ROUND(G598,5),2)</f>
      </c>
      <c r="O598">
        <f>(I598*21)/100</f>
      </c>
      <c t="s">
        <v>27</v>
      </c>
    </row>
    <row r="599" spans="1:5" ht="12.75">
      <c r="A599" s="37" t="s">
        <v>55</v>
      </c>
      <c r="E599" s="38" t="s">
        <v>58</v>
      </c>
    </row>
    <row r="600" spans="1:5" ht="12.75">
      <c r="A600" s="39" t="s">
        <v>57</v>
      </c>
      <c r="E600" s="40" t="s">
        <v>58</v>
      </c>
    </row>
    <row r="601" spans="1:5" ht="12.75">
      <c r="A601" t="s">
        <v>59</v>
      </c>
      <c r="E601" s="38" t="s">
        <v>58</v>
      </c>
    </row>
    <row r="602" spans="1:16" ht="25.5">
      <c r="A602" s="26" t="s">
        <v>50</v>
      </c>
      <c s="31" t="s">
        <v>5643</v>
      </c>
      <c s="31" t="s">
        <v>5631</v>
      </c>
      <c s="26" t="s">
        <v>4189</v>
      </c>
      <c s="32" t="s">
        <v>5626</v>
      </c>
      <c s="33" t="s">
        <v>82</v>
      </c>
      <c s="34">
        <v>1</v>
      </c>
      <c s="35">
        <v>0</v>
      </c>
      <c s="36">
        <f>ROUND(ROUND(H602,2)*ROUND(G602,5),2)</f>
      </c>
      <c r="O602">
        <f>(I602*21)/100</f>
      </c>
      <c t="s">
        <v>27</v>
      </c>
    </row>
    <row r="603" spans="1:5" ht="12.75">
      <c r="A603" s="37" t="s">
        <v>55</v>
      </c>
      <c r="E603" s="38" t="s">
        <v>58</v>
      </c>
    </row>
    <row r="604" spans="1:5" ht="12.75">
      <c r="A604" s="39" t="s">
        <v>57</v>
      </c>
      <c r="E604" s="40" t="s">
        <v>58</v>
      </c>
    </row>
    <row r="605" spans="1:5" ht="12.75">
      <c r="A605" t="s">
        <v>59</v>
      </c>
      <c r="E605" s="38" t="s">
        <v>58</v>
      </c>
    </row>
    <row r="606" spans="1:16" ht="25.5">
      <c r="A606" s="26" t="s">
        <v>50</v>
      </c>
      <c s="31" t="s">
        <v>5644</v>
      </c>
      <c s="31" t="s">
        <v>5631</v>
      </c>
      <c s="26" t="s">
        <v>4190</v>
      </c>
      <c s="32" t="s">
        <v>5645</v>
      </c>
      <c s="33" t="s">
        <v>82</v>
      </c>
      <c s="34">
        <v>1</v>
      </c>
      <c s="35">
        <v>0</v>
      </c>
      <c s="36">
        <f>ROUND(ROUND(H606,2)*ROUND(G606,5),2)</f>
      </c>
      <c r="O606">
        <f>(I606*21)/100</f>
      </c>
      <c t="s">
        <v>27</v>
      </c>
    </row>
    <row r="607" spans="1:5" ht="12.75">
      <c r="A607" s="37" t="s">
        <v>55</v>
      </c>
      <c r="E607" s="38" t="s">
        <v>58</v>
      </c>
    </row>
    <row r="608" spans="1:5" ht="12.75">
      <c r="A608" s="39" t="s">
        <v>57</v>
      </c>
      <c r="E608" s="40" t="s">
        <v>58</v>
      </c>
    </row>
    <row r="609" spans="1:5" ht="12.75">
      <c r="A609" t="s">
        <v>59</v>
      </c>
      <c r="E609" s="38" t="s">
        <v>58</v>
      </c>
    </row>
    <row r="610" spans="1:16" ht="25.5">
      <c r="A610" s="26" t="s">
        <v>50</v>
      </c>
      <c s="31" t="s">
        <v>5646</v>
      </c>
      <c s="31" t="s">
        <v>5647</v>
      </c>
      <c s="26" t="s">
        <v>52</v>
      </c>
      <c s="32" t="s">
        <v>5648</v>
      </c>
      <c s="33" t="s">
        <v>82</v>
      </c>
      <c s="34">
        <v>1</v>
      </c>
      <c s="35">
        <v>0</v>
      </c>
      <c s="36">
        <f>ROUND(ROUND(H610,2)*ROUND(G610,5),2)</f>
      </c>
      <c r="O610">
        <f>(I610*21)/100</f>
      </c>
      <c t="s">
        <v>27</v>
      </c>
    </row>
    <row r="611" spans="1:5" ht="12.75">
      <c r="A611" s="37" t="s">
        <v>55</v>
      </c>
      <c r="E611" s="38" t="s">
        <v>58</v>
      </c>
    </row>
    <row r="612" spans="1:5" ht="12.75">
      <c r="A612" s="39" t="s">
        <v>57</v>
      </c>
      <c r="E612" s="40" t="s">
        <v>58</v>
      </c>
    </row>
    <row r="613" spans="1:5" ht="12.75">
      <c r="A613" t="s">
        <v>59</v>
      </c>
      <c r="E613" s="38" t="s">
        <v>58</v>
      </c>
    </row>
    <row r="614" spans="1:16" ht="25.5">
      <c r="A614" s="26" t="s">
        <v>50</v>
      </c>
      <c s="31" t="s">
        <v>5649</v>
      </c>
      <c s="31" t="s">
        <v>5647</v>
      </c>
      <c s="26" t="s">
        <v>2502</v>
      </c>
      <c s="32" t="s">
        <v>5622</v>
      </c>
      <c s="33" t="s">
        <v>82</v>
      </c>
      <c s="34">
        <v>1</v>
      </c>
      <c s="35">
        <v>0</v>
      </c>
      <c s="36">
        <f>ROUND(ROUND(H614,2)*ROUND(G614,5),2)</f>
      </c>
      <c r="O614">
        <f>(I614*21)/100</f>
      </c>
      <c t="s">
        <v>27</v>
      </c>
    </row>
    <row r="615" spans="1:5" ht="12.75">
      <c r="A615" s="37" t="s">
        <v>55</v>
      </c>
      <c r="E615" s="38" t="s">
        <v>58</v>
      </c>
    </row>
    <row r="616" spans="1:5" ht="12.75">
      <c r="A616" s="39" t="s">
        <v>57</v>
      </c>
      <c r="E616" s="40" t="s">
        <v>58</v>
      </c>
    </row>
    <row r="617" spans="1:5" ht="12.75">
      <c r="A617" t="s">
        <v>59</v>
      </c>
      <c r="E617" s="38" t="s">
        <v>58</v>
      </c>
    </row>
    <row r="618" spans="1:16" ht="25.5">
      <c r="A618" s="26" t="s">
        <v>50</v>
      </c>
      <c s="31" t="s">
        <v>5650</v>
      </c>
      <c s="31" t="s">
        <v>5647</v>
      </c>
      <c s="26" t="s">
        <v>2505</v>
      </c>
      <c s="32" t="s">
        <v>5651</v>
      </c>
      <c s="33" t="s">
        <v>82</v>
      </c>
      <c s="34">
        <v>1</v>
      </c>
      <c s="35">
        <v>0</v>
      </c>
      <c s="36">
        <f>ROUND(ROUND(H618,2)*ROUND(G618,5),2)</f>
      </c>
      <c r="O618">
        <f>(I618*21)/100</f>
      </c>
      <c t="s">
        <v>27</v>
      </c>
    </row>
    <row r="619" spans="1:5" ht="12.75">
      <c r="A619" s="37" t="s">
        <v>55</v>
      </c>
      <c r="E619" s="38" t="s">
        <v>58</v>
      </c>
    </row>
    <row r="620" spans="1:5" ht="12.75">
      <c r="A620" s="39" t="s">
        <v>57</v>
      </c>
      <c r="E620" s="40" t="s">
        <v>58</v>
      </c>
    </row>
    <row r="621" spans="1:5" ht="12.75">
      <c r="A621" t="s">
        <v>59</v>
      </c>
      <c r="E621" s="38" t="s">
        <v>58</v>
      </c>
    </row>
    <row r="622" spans="1:16" ht="25.5">
      <c r="A622" s="26" t="s">
        <v>50</v>
      </c>
      <c s="31" t="s">
        <v>5652</v>
      </c>
      <c s="31" t="s">
        <v>5647</v>
      </c>
      <c s="26" t="s">
        <v>3310</v>
      </c>
      <c s="32" t="s">
        <v>5618</v>
      </c>
      <c s="33" t="s">
        <v>82</v>
      </c>
      <c s="34">
        <v>1</v>
      </c>
      <c s="35">
        <v>0</v>
      </c>
      <c s="36">
        <f>ROUND(ROUND(H622,2)*ROUND(G622,5),2)</f>
      </c>
      <c r="O622">
        <f>(I622*21)/100</f>
      </c>
      <c t="s">
        <v>27</v>
      </c>
    </row>
    <row r="623" spans="1:5" ht="12.75">
      <c r="A623" s="37" t="s">
        <v>55</v>
      </c>
      <c r="E623" s="38" t="s">
        <v>58</v>
      </c>
    </row>
    <row r="624" spans="1:5" ht="12.75">
      <c r="A624" s="39" t="s">
        <v>57</v>
      </c>
      <c r="E624" s="40" t="s">
        <v>58</v>
      </c>
    </row>
    <row r="625" spans="1:5" ht="12.75">
      <c r="A625" t="s">
        <v>59</v>
      </c>
      <c r="E625" s="38" t="s">
        <v>58</v>
      </c>
    </row>
    <row r="626" spans="1:16" ht="25.5">
      <c r="A626" s="26" t="s">
        <v>50</v>
      </c>
      <c s="31" t="s">
        <v>5653</v>
      </c>
      <c s="31" t="s">
        <v>5647</v>
      </c>
      <c s="26" t="s">
        <v>3312</v>
      </c>
      <c s="32" t="s">
        <v>5654</v>
      </c>
      <c s="33" t="s">
        <v>82</v>
      </c>
      <c s="34">
        <v>1</v>
      </c>
      <c s="35">
        <v>0</v>
      </c>
      <c s="36">
        <f>ROUND(ROUND(H626,2)*ROUND(G626,5),2)</f>
      </c>
      <c r="O626">
        <f>(I626*21)/100</f>
      </c>
      <c t="s">
        <v>27</v>
      </c>
    </row>
    <row r="627" spans="1:5" ht="12.75">
      <c r="A627" s="37" t="s">
        <v>55</v>
      </c>
      <c r="E627" s="38" t="s">
        <v>58</v>
      </c>
    </row>
    <row r="628" spans="1:5" ht="12.75">
      <c r="A628" s="39" t="s">
        <v>57</v>
      </c>
      <c r="E628" s="40" t="s">
        <v>58</v>
      </c>
    </row>
    <row r="629" spans="1:5" ht="12.75">
      <c r="A629" t="s">
        <v>59</v>
      </c>
      <c r="E629" s="38" t="s">
        <v>58</v>
      </c>
    </row>
    <row r="630" spans="1:16" ht="25.5">
      <c r="A630" s="26" t="s">
        <v>50</v>
      </c>
      <c s="31" t="s">
        <v>5655</v>
      </c>
      <c s="31" t="s">
        <v>5647</v>
      </c>
      <c s="26" t="s">
        <v>3314</v>
      </c>
      <c s="32" t="s">
        <v>5626</v>
      </c>
      <c s="33" t="s">
        <v>82</v>
      </c>
      <c s="34">
        <v>1</v>
      </c>
      <c s="35">
        <v>0</v>
      </c>
      <c s="36">
        <f>ROUND(ROUND(H630,2)*ROUND(G630,5),2)</f>
      </c>
      <c r="O630">
        <f>(I630*21)/100</f>
      </c>
      <c t="s">
        <v>27</v>
      </c>
    </row>
    <row r="631" spans="1:5" ht="12.75">
      <c r="A631" s="37" t="s">
        <v>55</v>
      </c>
      <c r="E631" s="38" t="s">
        <v>58</v>
      </c>
    </row>
    <row r="632" spans="1:5" ht="12.75">
      <c r="A632" s="39" t="s">
        <v>57</v>
      </c>
      <c r="E632" s="40" t="s">
        <v>58</v>
      </c>
    </row>
    <row r="633" spans="1:5" ht="12.75">
      <c r="A633" t="s">
        <v>59</v>
      </c>
      <c r="E633" s="38" t="s">
        <v>58</v>
      </c>
    </row>
    <row r="634" spans="1:16" ht="25.5">
      <c r="A634" s="26" t="s">
        <v>50</v>
      </c>
      <c s="31" t="s">
        <v>5656</v>
      </c>
      <c s="31" t="s">
        <v>5647</v>
      </c>
      <c s="26" t="s">
        <v>3316</v>
      </c>
      <c s="32" t="s">
        <v>5626</v>
      </c>
      <c s="33" t="s">
        <v>82</v>
      </c>
      <c s="34">
        <v>1</v>
      </c>
      <c s="35">
        <v>0</v>
      </c>
      <c s="36">
        <f>ROUND(ROUND(H634,2)*ROUND(G634,5),2)</f>
      </c>
      <c r="O634">
        <f>(I634*21)/100</f>
      </c>
      <c t="s">
        <v>27</v>
      </c>
    </row>
    <row r="635" spans="1:5" ht="12.75">
      <c r="A635" s="37" t="s">
        <v>55</v>
      </c>
      <c r="E635" s="38" t="s">
        <v>58</v>
      </c>
    </row>
    <row r="636" spans="1:5" ht="12.75">
      <c r="A636" s="39" t="s">
        <v>57</v>
      </c>
      <c r="E636" s="40" t="s">
        <v>58</v>
      </c>
    </row>
    <row r="637" spans="1:5" ht="12.75">
      <c r="A637" t="s">
        <v>59</v>
      </c>
      <c r="E637" s="38" t="s">
        <v>58</v>
      </c>
    </row>
    <row r="638" spans="1:16" ht="25.5">
      <c r="A638" s="26" t="s">
        <v>50</v>
      </c>
      <c s="31" t="s">
        <v>5657</v>
      </c>
      <c s="31" t="s">
        <v>5647</v>
      </c>
      <c s="26" t="s">
        <v>3318</v>
      </c>
      <c s="32" t="s">
        <v>5658</v>
      </c>
      <c s="33" t="s">
        <v>82</v>
      </c>
      <c s="34">
        <v>1</v>
      </c>
      <c s="35">
        <v>0</v>
      </c>
      <c s="36">
        <f>ROUND(ROUND(H638,2)*ROUND(G638,5),2)</f>
      </c>
      <c r="O638">
        <f>(I638*21)/100</f>
      </c>
      <c t="s">
        <v>27</v>
      </c>
    </row>
    <row r="639" spans="1:5" ht="12.75">
      <c r="A639" s="37" t="s">
        <v>55</v>
      </c>
      <c r="E639" s="38" t="s">
        <v>58</v>
      </c>
    </row>
    <row r="640" spans="1:5" ht="12.75">
      <c r="A640" s="39" t="s">
        <v>57</v>
      </c>
      <c r="E640" s="40" t="s">
        <v>58</v>
      </c>
    </row>
    <row r="641" spans="1:5" ht="12.75">
      <c r="A641" t="s">
        <v>59</v>
      </c>
      <c r="E641" s="38" t="s">
        <v>58</v>
      </c>
    </row>
    <row r="642" spans="1:16" ht="25.5">
      <c r="A642" s="26" t="s">
        <v>50</v>
      </c>
      <c s="31" t="s">
        <v>5659</v>
      </c>
      <c s="31" t="s">
        <v>5660</v>
      </c>
      <c s="26" t="s">
        <v>52</v>
      </c>
      <c s="32" t="s">
        <v>5661</v>
      </c>
      <c s="33" t="s">
        <v>82</v>
      </c>
      <c s="34">
        <v>1</v>
      </c>
      <c s="35">
        <v>0</v>
      </c>
      <c s="36">
        <f>ROUND(ROUND(H642,2)*ROUND(G642,5),2)</f>
      </c>
      <c r="O642">
        <f>(I642*21)/100</f>
      </c>
      <c t="s">
        <v>27</v>
      </c>
    </row>
    <row r="643" spans="1:5" ht="12.75">
      <c r="A643" s="37" t="s">
        <v>55</v>
      </c>
      <c r="E643" s="38" t="s">
        <v>58</v>
      </c>
    </row>
    <row r="644" spans="1:5" ht="12.75">
      <c r="A644" s="39" t="s">
        <v>57</v>
      </c>
      <c r="E644" s="40" t="s">
        <v>58</v>
      </c>
    </row>
    <row r="645" spans="1:5" ht="12.75">
      <c r="A645" t="s">
        <v>59</v>
      </c>
      <c r="E645" s="38" t="s">
        <v>58</v>
      </c>
    </row>
    <row r="646" spans="1:16" ht="25.5">
      <c r="A646" s="26" t="s">
        <v>50</v>
      </c>
      <c s="31" t="s">
        <v>5662</v>
      </c>
      <c s="31" t="s">
        <v>5660</v>
      </c>
      <c s="26" t="s">
        <v>2502</v>
      </c>
      <c s="32" t="s">
        <v>5661</v>
      </c>
      <c s="33" t="s">
        <v>82</v>
      </c>
      <c s="34">
        <v>1</v>
      </c>
      <c s="35">
        <v>0</v>
      </c>
      <c s="36">
        <f>ROUND(ROUND(H646,2)*ROUND(G646,5),2)</f>
      </c>
      <c r="O646">
        <f>(I646*21)/100</f>
      </c>
      <c t="s">
        <v>27</v>
      </c>
    </row>
    <row r="647" spans="1:5" ht="12.75">
      <c r="A647" s="37" t="s">
        <v>55</v>
      </c>
      <c r="E647" s="38" t="s">
        <v>58</v>
      </c>
    </row>
    <row r="648" spans="1:5" ht="12.75">
      <c r="A648" s="39" t="s">
        <v>57</v>
      </c>
      <c r="E648" s="40" t="s">
        <v>58</v>
      </c>
    </row>
    <row r="649" spans="1:5" ht="12.75">
      <c r="A649" t="s">
        <v>59</v>
      </c>
      <c r="E649" s="38" t="s">
        <v>58</v>
      </c>
    </row>
    <row r="650" spans="1:16" ht="25.5">
      <c r="A650" s="26" t="s">
        <v>50</v>
      </c>
      <c s="31" t="s">
        <v>5663</v>
      </c>
      <c s="31" t="s">
        <v>5660</v>
      </c>
      <c s="26" t="s">
        <v>4183</v>
      </c>
      <c s="32" t="s">
        <v>5664</v>
      </c>
      <c s="33" t="s">
        <v>82</v>
      </c>
      <c s="34">
        <v>1</v>
      </c>
      <c s="35">
        <v>0</v>
      </c>
      <c s="36">
        <f>ROUND(ROUND(H650,2)*ROUND(G650,5),2)</f>
      </c>
      <c r="O650">
        <f>(I650*21)/100</f>
      </c>
      <c t="s">
        <v>27</v>
      </c>
    </row>
    <row r="651" spans="1:5" ht="12.75">
      <c r="A651" s="37" t="s">
        <v>55</v>
      </c>
      <c r="E651" s="38" t="s">
        <v>58</v>
      </c>
    </row>
    <row r="652" spans="1:5" ht="12.75">
      <c r="A652" s="39" t="s">
        <v>57</v>
      </c>
      <c r="E652" s="40" t="s">
        <v>58</v>
      </c>
    </row>
    <row r="653" spans="1:5" ht="12.75">
      <c r="A653" t="s">
        <v>59</v>
      </c>
      <c r="E653" s="38" t="s">
        <v>58</v>
      </c>
    </row>
    <row r="654" spans="1:16" ht="25.5">
      <c r="A654" s="26" t="s">
        <v>50</v>
      </c>
      <c s="31" t="s">
        <v>5665</v>
      </c>
      <c s="31" t="s">
        <v>5660</v>
      </c>
      <c s="26" t="s">
        <v>4184</v>
      </c>
      <c s="32" t="s">
        <v>5666</v>
      </c>
      <c s="33" t="s">
        <v>82</v>
      </c>
      <c s="34">
        <v>1</v>
      </c>
      <c s="35">
        <v>0</v>
      </c>
      <c s="36">
        <f>ROUND(ROUND(H654,2)*ROUND(G654,5),2)</f>
      </c>
      <c r="O654">
        <f>(I654*21)/100</f>
      </c>
      <c t="s">
        <v>27</v>
      </c>
    </row>
    <row r="655" spans="1:5" ht="12.75">
      <c r="A655" s="37" t="s">
        <v>55</v>
      </c>
      <c r="E655" s="38" t="s">
        <v>58</v>
      </c>
    </row>
    <row r="656" spans="1:5" ht="12.75">
      <c r="A656" s="39" t="s">
        <v>57</v>
      </c>
      <c r="E656" s="40" t="s">
        <v>58</v>
      </c>
    </row>
    <row r="657" spans="1:5" ht="12.75">
      <c r="A657" t="s">
        <v>59</v>
      </c>
      <c r="E657" s="38" t="s">
        <v>58</v>
      </c>
    </row>
    <row r="658" spans="1:16" ht="25.5">
      <c r="A658" s="26" t="s">
        <v>50</v>
      </c>
      <c s="31" t="s">
        <v>5667</v>
      </c>
      <c s="31" t="s">
        <v>5660</v>
      </c>
      <c s="26" t="s">
        <v>4185</v>
      </c>
      <c s="32" t="s">
        <v>5668</v>
      </c>
      <c s="33" t="s">
        <v>82</v>
      </c>
      <c s="34">
        <v>1</v>
      </c>
      <c s="35">
        <v>0</v>
      </c>
      <c s="36">
        <f>ROUND(ROUND(H658,2)*ROUND(G658,5),2)</f>
      </c>
      <c r="O658">
        <f>(I658*21)/100</f>
      </c>
      <c t="s">
        <v>27</v>
      </c>
    </row>
    <row r="659" spans="1:5" ht="12.75">
      <c r="A659" s="37" t="s">
        <v>55</v>
      </c>
      <c r="E659" s="38" t="s">
        <v>58</v>
      </c>
    </row>
    <row r="660" spans="1:5" ht="12.75">
      <c r="A660" s="39" t="s">
        <v>57</v>
      </c>
      <c r="E660" s="40" t="s">
        <v>58</v>
      </c>
    </row>
    <row r="661" spans="1:5" ht="12.75">
      <c r="A661" t="s">
        <v>59</v>
      </c>
      <c r="E661" s="38" t="s">
        <v>58</v>
      </c>
    </row>
    <row r="662" spans="1:16" ht="25.5">
      <c r="A662" s="26" t="s">
        <v>50</v>
      </c>
      <c s="31" t="s">
        <v>5669</v>
      </c>
      <c s="31" t="s">
        <v>5660</v>
      </c>
      <c s="26" t="s">
        <v>4186</v>
      </c>
      <c s="32" t="s">
        <v>5670</v>
      </c>
      <c s="33" t="s">
        <v>82</v>
      </c>
      <c s="34">
        <v>1</v>
      </c>
      <c s="35">
        <v>0</v>
      </c>
      <c s="36">
        <f>ROUND(ROUND(H662,2)*ROUND(G662,5),2)</f>
      </c>
      <c r="O662">
        <f>(I662*21)/100</f>
      </c>
      <c t="s">
        <v>27</v>
      </c>
    </row>
    <row r="663" spans="1:5" ht="12.75">
      <c r="A663" s="37" t="s">
        <v>55</v>
      </c>
      <c r="E663" s="38" t="s">
        <v>58</v>
      </c>
    </row>
    <row r="664" spans="1:5" ht="12.75">
      <c r="A664" s="39" t="s">
        <v>57</v>
      </c>
      <c r="E664" s="40" t="s">
        <v>58</v>
      </c>
    </row>
    <row r="665" spans="1:5" ht="12.75">
      <c r="A665" t="s">
        <v>59</v>
      </c>
      <c r="E665" s="38" t="s">
        <v>58</v>
      </c>
    </row>
    <row r="666" spans="1:16" ht="25.5">
      <c r="A666" s="26" t="s">
        <v>50</v>
      </c>
      <c s="31" t="s">
        <v>5671</v>
      </c>
      <c s="31" t="s">
        <v>5660</v>
      </c>
      <c s="26" t="s">
        <v>4187</v>
      </c>
      <c s="32" t="s">
        <v>5672</v>
      </c>
      <c s="33" t="s">
        <v>82</v>
      </c>
      <c s="34">
        <v>1</v>
      </c>
      <c s="35">
        <v>0</v>
      </c>
      <c s="36">
        <f>ROUND(ROUND(H666,2)*ROUND(G666,5),2)</f>
      </c>
      <c r="O666">
        <f>(I666*21)/100</f>
      </c>
      <c t="s">
        <v>27</v>
      </c>
    </row>
    <row r="667" spans="1:5" ht="12.75">
      <c r="A667" s="37" t="s">
        <v>55</v>
      </c>
      <c r="E667" s="38" t="s">
        <v>58</v>
      </c>
    </row>
    <row r="668" spans="1:5" ht="12.75">
      <c r="A668" s="39" t="s">
        <v>57</v>
      </c>
      <c r="E668" s="40" t="s">
        <v>58</v>
      </c>
    </row>
    <row r="669" spans="1:5" ht="12.75">
      <c r="A669" t="s">
        <v>59</v>
      </c>
      <c r="E669" s="38" t="s">
        <v>58</v>
      </c>
    </row>
    <row r="670" spans="1:16" ht="25.5">
      <c r="A670" s="26" t="s">
        <v>50</v>
      </c>
      <c s="31" t="s">
        <v>5673</v>
      </c>
      <c s="31" t="s">
        <v>5660</v>
      </c>
      <c s="26" t="s">
        <v>4188</v>
      </c>
      <c s="32" t="s">
        <v>5674</v>
      </c>
      <c s="33" t="s">
        <v>82</v>
      </c>
      <c s="34">
        <v>1</v>
      </c>
      <c s="35">
        <v>0</v>
      </c>
      <c s="36">
        <f>ROUND(ROUND(H670,2)*ROUND(G670,5),2)</f>
      </c>
      <c r="O670">
        <f>(I670*21)/100</f>
      </c>
      <c t="s">
        <v>27</v>
      </c>
    </row>
    <row r="671" spans="1:5" ht="12.75">
      <c r="A671" s="37" t="s">
        <v>55</v>
      </c>
      <c r="E671" s="38" t="s">
        <v>58</v>
      </c>
    </row>
    <row r="672" spans="1:5" ht="12.75">
      <c r="A672" s="39" t="s">
        <v>57</v>
      </c>
      <c r="E672" s="40" t="s">
        <v>58</v>
      </c>
    </row>
    <row r="673" spans="1:5" ht="12.75">
      <c r="A673" t="s">
        <v>59</v>
      </c>
      <c r="E673" s="38" t="s">
        <v>58</v>
      </c>
    </row>
    <row r="674" spans="1:16" ht="25.5">
      <c r="A674" s="26" t="s">
        <v>50</v>
      </c>
      <c s="31" t="s">
        <v>5675</v>
      </c>
      <c s="31" t="s">
        <v>5660</v>
      </c>
      <c s="26" t="s">
        <v>4193</v>
      </c>
      <c s="32" t="s">
        <v>5674</v>
      </c>
      <c s="33" t="s">
        <v>82</v>
      </c>
      <c s="34">
        <v>1</v>
      </c>
      <c s="35">
        <v>0</v>
      </c>
      <c s="36">
        <f>ROUND(ROUND(H674,2)*ROUND(G674,5),2)</f>
      </c>
      <c r="O674">
        <f>(I674*21)/100</f>
      </c>
      <c t="s">
        <v>27</v>
      </c>
    </row>
    <row r="675" spans="1:5" ht="12.75">
      <c r="A675" s="37" t="s">
        <v>55</v>
      </c>
      <c r="E675" s="38" t="s">
        <v>58</v>
      </c>
    </row>
    <row r="676" spans="1:5" ht="12.75">
      <c r="A676" s="39" t="s">
        <v>57</v>
      </c>
      <c r="E676" s="40" t="s">
        <v>58</v>
      </c>
    </row>
    <row r="677" spans="1:5" ht="12.75">
      <c r="A677" t="s">
        <v>59</v>
      </c>
      <c r="E677" s="38" t="s">
        <v>58</v>
      </c>
    </row>
    <row r="678" spans="1:16" ht="25.5">
      <c r="A678" s="26" t="s">
        <v>50</v>
      </c>
      <c s="31" t="s">
        <v>5676</v>
      </c>
      <c s="31" t="s">
        <v>5660</v>
      </c>
      <c s="26" t="s">
        <v>4194</v>
      </c>
      <c s="32" t="s">
        <v>5677</v>
      </c>
      <c s="33" t="s">
        <v>82</v>
      </c>
      <c s="34">
        <v>1</v>
      </c>
      <c s="35">
        <v>0</v>
      </c>
      <c s="36">
        <f>ROUND(ROUND(H678,2)*ROUND(G678,5),2)</f>
      </c>
      <c r="O678">
        <f>(I678*21)/100</f>
      </c>
      <c t="s">
        <v>27</v>
      </c>
    </row>
    <row r="679" spans="1:5" ht="12.75">
      <c r="A679" s="37" t="s">
        <v>55</v>
      </c>
      <c r="E679" s="38" t="s">
        <v>58</v>
      </c>
    </row>
    <row r="680" spans="1:5" ht="12.75">
      <c r="A680" s="39" t="s">
        <v>57</v>
      </c>
      <c r="E680" s="40" t="s">
        <v>58</v>
      </c>
    </row>
    <row r="681" spans="1:5" ht="12.75">
      <c r="A681" t="s">
        <v>59</v>
      </c>
      <c r="E681" s="38" t="s">
        <v>58</v>
      </c>
    </row>
    <row r="682" spans="1:16" ht="25.5">
      <c r="A682" s="26" t="s">
        <v>50</v>
      </c>
      <c s="31" t="s">
        <v>5678</v>
      </c>
      <c s="31" t="s">
        <v>5660</v>
      </c>
      <c s="26" t="s">
        <v>4195</v>
      </c>
      <c s="32" t="s">
        <v>5677</v>
      </c>
      <c s="33" t="s">
        <v>82</v>
      </c>
      <c s="34">
        <v>1</v>
      </c>
      <c s="35">
        <v>0</v>
      </c>
      <c s="36">
        <f>ROUND(ROUND(H682,2)*ROUND(G682,5),2)</f>
      </c>
      <c r="O682">
        <f>(I682*21)/100</f>
      </c>
      <c t="s">
        <v>27</v>
      </c>
    </row>
    <row r="683" spans="1:5" ht="12.75">
      <c r="A683" s="37" t="s">
        <v>55</v>
      </c>
      <c r="E683" s="38" t="s">
        <v>58</v>
      </c>
    </row>
    <row r="684" spans="1:5" ht="12.75">
      <c r="A684" s="39" t="s">
        <v>57</v>
      </c>
      <c r="E684" s="40" t="s">
        <v>58</v>
      </c>
    </row>
    <row r="685" spans="1:5" ht="12.75">
      <c r="A685" t="s">
        <v>59</v>
      </c>
      <c r="E685" s="38" t="s">
        <v>58</v>
      </c>
    </row>
    <row r="686" spans="1:16" ht="25.5">
      <c r="A686" s="26" t="s">
        <v>50</v>
      </c>
      <c s="31" t="s">
        <v>5679</v>
      </c>
      <c s="31" t="s">
        <v>5660</v>
      </c>
      <c s="26" t="s">
        <v>5680</v>
      </c>
      <c s="32" t="s">
        <v>5677</v>
      </c>
      <c s="33" t="s">
        <v>82</v>
      </c>
      <c s="34">
        <v>1</v>
      </c>
      <c s="35">
        <v>0</v>
      </c>
      <c s="36">
        <f>ROUND(ROUND(H686,2)*ROUND(G686,5),2)</f>
      </c>
      <c r="O686">
        <f>(I686*21)/100</f>
      </c>
      <c t="s">
        <v>27</v>
      </c>
    </row>
    <row r="687" spans="1:5" ht="12.75">
      <c r="A687" s="37" t="s">
        <v>55</v>
      </c>
      <c r="E687" s="38" t="s">
        <v>58</v>
      </c>
    </row>
    <row r="688" spans="1:5" ht="12.75">
      <c r="A688" s="39" t="s">
        <v>57</v>
      </c>
      <c r="E688" s="40" t="s">
        <v>58</v>
      </c>
    </row>
    <row r="689" spans="1:5" ht="12.75">
      <c r="A689" t="s">
        <v>59</v>
      </c>
      <c r="E689" s="38" t="s">
        <v>58</v>
      </c>
    </row>
    <row r="690" spans="1:16" ht="25.5">
      <c r="A690" s="26" t="s">
        <v>50</v>
      </c>
      <c s="31" t="s">
        <v>5681</v>
      </c>
      <c s="31" t="s">
        <v>5660</v>
      </c>
      <c s="26" t="s">
        <v>2505</v>
      </c>
      <c s="32" t="s">
        <v>5682</v>
      </c>
      <c s="33" t="s">
        <v>82</v>
      </c>
      <c s="34">
        <v>1</v>
      </c>
      <c s="35">
        <v>0</v>
      </c>
      <c s="36">
        <f>ROUND(ROUND(H690,2)*ROUND(G690,5),2)</f>
      </c>
      <c r="O690">
        <f>(I690*21)/100</f>
      </c>
      <c t="s">
        <v>27</v>
      </c>
    </row>
    <row r="691" spans="1:5" ht="12.75">
      <c r="A691" s="37" t="s">
        <v>55</v>
      </c>
      <c r="E691" s="38" t="s">
        <v>58</v>
      </c>
    </row>
    <row r="692" spans="1:5" ht="12.75">
      <c r="A692" s="39" t="s">
        <v>57</v>
      </c>
      <c r="E692" s="40" t="s">
        <v>58</v>
      </c>
    </row>
    <row r="693" spans="1:5" ht="12.75">
      <c r="A693" t="s">
        <v>59</v>
      </c>
      <c r="E693" s="38" t="s">
        <v>58</v>
      </c>
    </row>
    <row r="694" spans="1:16" ht="25.5">
      <c r="A694" s="26" t="s">
        <v>50</v>
      </c>
      <c s="31" t="s">
        <v>5683</v>
      </c>
      <c s="31" t="s">
        <v>5660</v>
      </c>
      <c s="26" t="s">
        <v>5684</v>
      </c>
      <c s="32" t="s">
        <v>5677</v>
      </c>
      <c s="33" t="s">
        <v>82</v>
      </c>
      <c s="34">
        <v>1</v>
      </c>
      <c s="35">
        <v>0</v>
      </c>
      <c s="36">
        <f>ROUND(ROUND(H694,2)*ROUND(G694,5),2)</f>
      </c>
      <c r="O694">
        <f>(I694*21)/100</f>
      </c>
      <c t="s">
        <v>27</v>
      </c>
    </row>
    <row r="695" spans="1:5" ht="12.75">
      <c r="A695" s="37" t="s">
        <v>55</v>
      </c>
      <c r="E695" s="38" t="s">
        <v>58</v>
      </c>
    </row>
    <row r="696" spans="1:5" ht="12.75">
      <c r="A696" s="39" t="s">
        <v>57</v>
      </c>
      <c r="E696" s="40" t="s">
        <v>58</v>
      </c>
    </row>
    <row r="697" spans="1:5" ht="12.75">
      <c r="A697" t="s">
        <v>59</v>
      </c>
      <c r="E697" s="38" t="s">
        <v>58</v>
      </c>
    </row>
    <row r="698" spans="1:16" ht="25.5">
      <c r="A698" s="26" t="s">
        <v>50</v>
      </c>
      <c s="31" t="s">
        <v>5685</v>
      </c>
      <c s="31" t="s">
        <v>5660</v>
      </c>
      <c s="26" t="s">
        <v>5686</v>
      </c>
      <c s="32" t="s">
        <v>5687</v>
      </c>
      <c s="33" t="s">
        <v>82</v>
      </c>
      <c s="34">
        <v>1</v>
      </c>
      <c s="35">
        <v>0</v>
      </c>
      <c s="36">
        <f>ROUND(ROUND(H698,2)*ROUND(G698,5),2)</f>
      </c>
      <c r="O698">
        <f>(I698*21)/100</f>
      </c>
      <c t="s">
        <v>27</v>
      </c>
    </row>
    <row r="699" spans="1:5" ht="12.75">
      <c r="A699" s="37" t="s">
        <v>55</v>
      </c>
      <c r="E699" s="38" t="s">
        <v>58</v>
      </c>
    </row>
    <row r="700" spans="1:5" ht="12.75">
      <c r="A700" s="39" t="s">
        <v>57</v>
      </c>
      <c r="E700" s="40" t="s">
        <v>58</v>
      </c>
    </row>
    <row r="701" spans="1:5" ht="12.75">
      <c r="A701" t="s">
        <v>59</v>
      </c>
      <c r="E701" s="38" t="s">
        <v>58</v>
      </c>
    </row>
    <row r="702" spans="1:16" ht="25.5">
      <c r="A702" s="26" t="s">
        <v>50</v>
      </c>
      <c s="31" t="s">
        <v>5688</v>
      </c>
      <c s="31" t="s">
        <v>5660</v>
      </c>
      <c s="26" t="s">
        <v>5689</v>
      </c>
      <c s="32" t="s">
        <v>5687</v>
      </c>
      <c s="33" t="s">
        <v>82</v>
      </c>
      <c s="34">
        <v>1</v>
      </c>
      <c s="35">
        <v>0</v>
      </c>
      <c s="36">
        <f>ROUND(ROUND(H702,2)*ROUND(G702,5),2)</f>
      </c>
      <c r="O702">
        <f>(I702*21)/100</f>
      </c>
      <c t="s">
        <v>27</v>
      </c>
    </row>
    <row r="703" spans="1:5" ht="12.75">
      <c r="A703" s="37" t="s">
        <v>55</v>
      </c>
      <c r="E703" s="38" t="s">
        <v>58</v>
      </c>
    </row>
    <row r="704" spans="1:5" ht="12.75">
      <c r="A704" s="39" t="s">
        <v>57</v>
      </c>
      <c r="E704" s="40" t="s">
        <v>58</v>
      </c>
    </row>
    <row r="705" spans="1:5" ht="12.75">
      <c r="A705" t="s">
        <v>59</v>
      </c>
      <c r="E705" s="38" t="s">
        <v>58</v>
      </c>
    </row>
    <row r="706" spans="1:16" ht="25.5">
      <c r="A706" s="26" t="s">
        <v>50</v>
      </c>
      <c s="31" t="s">
        <v>5690</v>
      </c>
      <c s="31" t="s">
        <v>5660</v>
      </c>
      <c s="26" t="s">
        <v>5691</v>
      </c>
      <c s="32" t="s">
        <v>5692</v>
      </c>
      <c s="33" t="s">
        <v>82</v>
      </c>
      <c s="34">
        <v>1</v>
      </c>
      <c s="35">
        <v>0</v>
      </c>
      <c s="36">
        <f>ROUND(ROUND(H706,2)*ROUND(G706,5),2)</f>
      </c>
      <c r="O706">
        <f>(I706*21)/100</f>
      </c>
      <c t="s">
        <v>27</v>
      </c>
    </row>
    <row r="707" spans="1:5" ht="12.75">
      <c r="A707" s="37" t="s">
        <v>55</v>
      </c>
      <c r="E707" s="38" t="s">
        <v>58</v>
      </c>
    </row>
    <row r="708" spans="1:5" ht="12.75">
      <c r="A708" s="39" t="s">
        <v>57</v>
      </c>
      <c r="E708" s="40" t="s">
        <v>58</v>
      </c>
    </row>
    <row r="709" spans="1:5" ht="12.75">
      <c r="A709" t="s">
        <v>59</v>
      </c>
      <c r="E709" s="38" t="s">
        <v>58</v>
      </c>
    </row>
    <row r="710" spans="1:16" ht="25.5">
      <c r="A710" s="26" t="s">
        <v>50</v>
      </c>
      <c s="31" t="s">
        <v>5693</v>
      </c>
      <c s="31" t="s">
        <v>5660</v>
      </c>
      <c s="26" t="s">
        <v>5694</v>
      </c>
      <c s="32" t="s">
        <v>5695</v>
      </c>
      <c s="33" t="s">
        <v>82</v>
      </c>
      <c s="34">
        <v>1</v>
      </c>
      <c s="35">
        <v>0</v>
      </c>
      <c s="36">
        <f>ROUND(ROUND(H710,2)*ROUND(G710,5),2)</f>
      </c>
      <c r="O710">
        <f>(I710*21)/100</f>
      </c>
      <c t="s">
        <v>27</v>
      </c>
    </row>
    <row r="711" spans="1:5" ht="12.75">
      <c r="A711" s="37" t="s">
        <v>55</v>
      </c>
      <c r="E711" s="38" t="s">
        <v>58</v>
      </c>
    </row>
    <row r="712" spans="1:5" ht="12.75">
      <c r="A712" s="39" t="s">
        <v>57</v>
      </c>
      <c r="E712" s="40" t="s">
        <v>58</v>
      </c>
    </row>
    <row r="713" spans="1:5" ht="12.75">
      <c r="A713" t="s">
        <v>59</v>
      </c>
      <c r="E713" s="38" t="s">
        <v>58</v>
      </c>
    </row>
    <row r="714" spans="1:16" ht="25.5">
      <c r="A714" s="26" t="s">
        <v>50</v>
      </c>
      <c s="31" t="s">
        <v>5696</v>
      </c>
      <c s="31" t="s">
        <v>5660</v>
      </c>
      <c s="26" t="s">
        <v>5697</v>
      </c>
      <c s="32" t="s">
        <v>5698</v>
      </c>
      <c s="33" t="s">
        <v>82</v>
      </c>
      <c s="34">
        <v>1</v>
      </c>
      <c s="35">
        <v>0</v>
      </c>
      <c s="36">
        <f>ROUND(ROUND(H714,2)*ROUND(G714,5),2)</f>
      </c>
      <c r="O714">
        <f>(I714*21)/100</f>
      </c>
      <c t="s">
        <v>27</v>
      </c>
    </row>
    <row r="715" spans="1:5" ht="12.75">
      <c r="A715" s="37" t="s">
        <v>55</v>
      </c>
      <c r="E715" s="38" t="s">
        <v>58</v>
      </c>
    </row>
    <row r="716" spans="1:5" ht="12.75">
      <c r="A716" s="39" t="s">
        <v>57</v>
      </c>
      <c r="E716" s="40" t="s">
        <v>58</v>
      </c>
    </row>
    <row r="717" spans="1:5" ht="12.75">
      <c r="A717" t="s">
        <v>59</v>
      </c>
      <c r="E717" s="38" t="s">
        <v>58</v>
      </c>
    </row>
    <row r="718" spans="1:16" ht="25.5">
      <c r="A718" s="26" t="s">
        <v>50</v>
      </c>
      <c s="31" t="s">
        <v>5699</v>
      </c>
      <c s="31" t="s">
        <v>5660</v>
      </c>
      <c s="26" t="s">
        <v>3310</v>
      </c>
      <c s="32" t="s">
        <v>5700</v>
      </c>
      <c s="33" t="s">
        <v>82</v>
      </c>
      <c s="34">
        <v>1</v>
      </c>
      <c s="35">
        <v>0</v>
      </c>
      <c s="36">
        <f>ROUND(ROUND(H718,2)*ROUND(G718,5),2)</f>
      </c>
      <c r="O718">
        <f>(I718*21)/100</f>
      </c>
      <c t="s">
        <v>27</v>
      </c>
    </row>
    <row r="719" spans="1:5" ht="12.75">
      <c r="A719" s="37" t="s">
        <v>55</v>
      </c>
      <c r="E719" s="38" t="s">
        <v>58</v>
      </c>
    </row>
    <row r="720" spans="1:5" ht="12.75">
      <c r="A720" s="39" t="s">
        <v>57</v>
      </c>
      <c r="E720" s="40" t="s">
        <v>58</v>
      </c>
    </row>
    <row r="721" spans="1:5" ht="12.75">
      <c r="A721" t="s">
        <v>59</v>
      </c>
      <c r="E721" s="38" t="s">
        <v>58</v>
      </c>
    </row>
    <row r="722" spans="1:16" ht="25.5">
      <c r="A722" s="26" t="s">
        <v>50</v>
      </c>
      <c s="31" t="s">
        <v>5701</v>
      </c>
      <c s="31" t="s">
        <v>5660</v>
      </c>
      <c s="26" t="s">
        <v>3312</v>
      </c>
      <c s="32" t="s">
        <v>5700</v>
      </c>
      <c s="33" t="s">
        <v>82</v>
      </c>
      <c s="34">
        <v>1</v>
      </c>
      <c s="35">
        <v>0</v>
      </c>
      <c s="36">
        <f>ROUND(ROUND(H722,2)*ROUND(G722,5),2)</f>
      </c>
      <c r="O722">
        <f>(I722*21)/100</f>
      </c>
      <c t="s">
        <v>27</v>
      </c>
    </row>
    <row r="723" spans="1:5" ht="12.75">
      <c r="A723" s="37" t="s">
        <v>55</v>
      </c>
      <c r="E723" s="38" t="s">
        <v>58</v>
      </c>
    </row>
    <row r="724" spans="1:5" ht="12.75">
      <c r="A724" s="39" t="s">
        <v>57</v>
      </c>
      <c r="E724" s="40" t="s">
        <v>58</v>
      </c>
    </row>
    <row r="725" spans="1:5" ht="12.75">
      <c r="A725" t="s">
        <v>59</v>
      </c>
      <c r="E725" s="38" t="s">
        <v>58</v>
      </c>
    </row>
    <row r="726" spans="1:16" ht="25.5">
      <c r="A726" s="26" t="s">
        <v>50</v>
      </c>
      <c s="31" t="s">
        <v>5702</v>
      </c>
      <c s="31" t="s">
        <v>5660</v>
      </c>
      <c s="26" t="s">
        <v>3314</v>
      </c>
      <c s="32" t="s">
        <v>5703</v>
      </c>
      <c s="33" t="s">
        <v>82</v>
      </c>
      <c s="34">
        <v>1</v>
      </c>
      <c s="35">
        <v>0</v>
      </c>
      <c s="36">
        <f>ROUND(ROUND(H726,2)*ROUND(G726,5),2)</f>
      </c>
      <c r="O726">
        <f>(I726*21)/100</f>
      </c>
      <c t="s">
        <v>27</v>
      </c>
    </row>
    <row r="727" spans="1:5" ht="12.75">
      <c r="A727" s="37" t="s">
        <v>55</v>
      </c>
      <c r="E727" s="38" t="s">
        <v>58</v>
      </c>
    </row>
    <row r="728" spans="1:5" ht="12.75">
      <c r="A728" s="39" t="s">
        <v>57</v>
      </c>
      <c r="E728" s="40" t="s">
        <v>58</v>
      </c>
    </row>
    <row r="729" spans="1:5" ht="12.75">
      <c r="A729" t="s">
        <v>59</v>
      </c>
      <c r="E729" s="38" t="s">
        <v>58</v>
      </c>
    </row>
    <row r="730" spans="1:16" ht="25.5">
      <c r="A730" s="26" t="s">
        <v>50</v>
      </c>
      <c s="31" t="s">
        <v>5704</v>
      </c>
      <c s="31" t="s">
        <v>5660</v>
      </c>
      <c s="26" t="s">
        <v>3316</v>
      </c>
      <c s="32" t="s">
        <v>5705</v>
      </c>
      <c s="33" t="s">
        <v>82</v>
      </c>
      <c s="34">
        <v>1</v>
      </c>
      <c s="35">
        <v>0</v>
      </c>
      <c s="36">
        <f>ROUND(ROUND(H730,2)*ROUND(G730,5),2)</f>
      </c>
      <c r="O730">
        <f>(I730*21)/100</f>
      </c>
      <c t="s">
        <v>27</v>
      </c>
    </row>
    <row r="731" spans="1:5" ht="12.75">
      <c r="A731" s="37" t="s">
        <v>55</v>
      </c>
      <c r="E731" s="38" t="s">
        <v>58</v>
      </c>
    </row>
    <row r="732" spans="1:5" ht="12.75">
      <c r="A732" s="39" t="s">
        <v>57</v>
      </c>
      <c r="E732" s="40" t="s">
        <v>58</v>
      </c>
    </row>
    <row r="733" spans="1:5" ht="12.75">
      <c r="A733" t="s">
        <v>59</v>
      </c>
      <c r="E733" s="38" t="s">
        <v>58</v>
      </c>
    </row>
    <row r="734" spans="1:16" ht="25.5">
      <c r="A734" s="26" t="s">
        <v>50</v>
      </c>
      <c s="31" t="s">
        <v>5706</v>
      </c>
      <c s="31" t="s">
        <v>5660</v>
      </c>
      <c s="26" t="s">
        <v>3318</v>
      </c>
      <c s="32" t="s">
        <v>5703</v>
      </c>
      <c s="33" t="s">
        <v>82</v>
      </c>
      <c s="34">
        <v>1</v>
      </c>
      <c s="35">
        <v>0</v>
      </c>
      <c s="36">
        <f>ROUND(ROUND(H734,2)*ROUND(G734,5),2)</f>
      </c>
      <c r="O734">
        <f>(I734*21)/100</f>
      </c>
      <c t="s">
        <v>27</v>
      </c>
    </row>
    <row r="735" spans="1:5" ht="12.75">
      <c r="A735" s="37" t="s">
        <v>55</v>
      </c>
      <c r="E735" s="38" t="s">
        <v>58</v>
      </c>
    </row>
    <row r="736" spans="1:5" ht="12.75">
      <c r="A736" s="39" t="s">
        <v>57</v>
      </c>
      <c r="E736" s="40" t="s">
        <v>58</v>
      </c>
    </row>
    <row r="737" spans="1:5" ht="12.75">
      <c r="A737" t="s">
        <v>59</v>
      </c>
      <c r="E737" s="38" t="s">
        <v>58</v>
      </c>
    </row>
    <row r="738" spans="1:16" ht="25.5">
      <c r="A738" s="26" t="s">
        <v>50</v>
      </c>
      <c s="31" t="s">
        <v>5707</v>
      </c>
      <c s="31" t="s">
        <v>5660</v>
      </c>
      <c s="26" t="s">
        <v>4189</v>
      </c>
      <c s="32" t="s">
        <v>5708</v>
      </c>
      <c s="33" t="s">
        <v>82</v>
      </c>
      <c s="34">
        <v>1</v>
      </c>
      <c s="35">
        <v>0</v>
      </c>
      <c s="36">
        <f>ROUND(ROUND(H738,2)*ROUND(G738,5),2)</f>
      </c>
      <c r="O738">
        <f>(I738*21)/100</f>
      </c>
      <c t="s">
        <v>27</v>
      </c>
    </row>
    <row r="739" spans="1:5" ht="12.75">
      <c r="A739" s="37" t="s">
        <v>55</v>
      </c>
      <c r="E739" s="38" t="s">
        <v>58</v>
      </c>
    </row>
    <row r="740" spans="1:5" ht="12.75">
      <c r="A740" s="39" t="s">
        <v>57</v>
      </c>
      <c r="E740" s="40" t="s">
        <v>58</v>
      </c>
    </row>
    <row r="741" spans="1:5" ht="12.75">
      <c r="A741" t="s">
        <v>59</v>
      </c>
      <c r="E741" s="38" t="s">
        <v>58</v>
      </c>
    </row>
    <row r="742" spans="1:16" ht="25.5">
      <c r="A742" s="26" t="s">
        <v>50</v>
      </c>
      <c s="31" t="s">
        <v>5709</v>
      </c>
      <c s="31" t="s">
        <v>5660</v>
      </c>
      <c s="26" t="s">
        <v>4190</v>
      </c>
      <c s="32" t="s">
        <v>5710</v>
      </c>
      <c s="33" t="s">
        <v>82</v>
      </c>
      <c s="34">
        <v>1</v>
      </c>
      <c s="35">
        <v>0</v>
      </c>
      <c s="36">
        <f>ROUND(ROUND(H742,2)*ROUND(G742,5),2)</f>
      </c>
      <c r="O742">
        <f>(I742*21)/100</f>
      </c>
      <c t="s">
        <v>27</v>
      </c>
    </row>
    <row r="743" spans="1:5" ht="12.75">
      <c r="A743" s="37" t="s">
        <v>55</v>
      </c>
      <c r="E743" s="38" t="s">
        <v>58</v>
      </c>
    </row>
    <row r="744" spans="1:5" ht="12.75">
      <c r="A744" s="39" t="s">
        <v>57</v>
      </c>
      <c r="E744" s="40" t="s">
        <v>58</v>
      </c>
    </row>
    <row r="745" spans="1:5" ht="12.75">
      <c r="A745" t="s">
        <v>59</v>
      </c>
      <c r="E745" s="38" t="s">
        <v>58</v>
      </c>
    </row>
    <row r="746" spans="1:16" ht="25.5">
      <c r="A746" s="26" t="s">
        <v>50</v>
      </c>
      <c s="31" t="s">
        <v>5711</v>
      </c>
      <c s="31" t="s">
        <v>5712</v>
      </c>
      <c s="26" t="s">
        <v>52</v>
      </c>
      <c s="32" t="s">
        <v>5713</v>
      </c>
      <c s="33" t="s">
        <v>82</v>
      </c>
      <c s="34">
        <v>1</v>
      </c>
      <c s="35">
        <v>0</v>
      </c>
      <c s="36">
        <f>ROUND(ROUND(H746,2)*ROUND(G746,5),2)</f>
      </c>
      <c r="O746">
        <f>(I746*21)/100</f>
      </c>
      <c t="s">
        <v>27</v>
      </c>
    </row>
    <row r="747" spans="1:5" ht="12.75">
      <c r="A747" s="37" t="s">
        <v>55</v>
      </c>
      <c r="E747" s="38" t="s">
        <v>58</v>
      </c>
    </row>
    <row r="748" spans="1:5" ht="12.75">
      <c r="A748" s="39" t="s">
        <v>57</v>
      </c>
      <c r="E748" s="40" t="s">
        <v>58</v>
      </c>
    </row>
    <row r="749" spans="1:5" ht="12.75">
      <c r="A749" t="s">
        <v>59</v>
      </c>
      <c r="E749" s="38" t="s">
        <v>58</v>
      </c>
    </row>
    <row r="750" spans="1:16" ht="25.5">
      <c r="A750" s="26" t="s">
        <v>50</v>
      </c>
      <c s="31" t="s">
        <v>5714</v>
      </c>
      <c s="31" t="s">
        <v>5712</v>
      </c>
      <c s="26" t="s">
        <v>2502</v>
      </c>
      <c s="32" t="s">
        <v>5715</v>
      </c>
      <c s="33" t="s">
        <v>82</v>
      </c>
      <c s="34">
        <v>1</v>
      </c>
      <c s="35">
        <v>0</v>
      </c>
      <c s="36">
        <f>ROUND(ROUND(H750,2)*ROUND(G750,5),2)</f>
      </c>
      <c r="O750">
        <f>(I750*21)/100</f>
      </c>
      <c t="s">
        <v>27</v>
      </c>
    </row>
    <row r="751" spans="1:5" ht="12.75">
      <c r="A751" s="37" t="s">
        <v>55</v>
      </c>
      <c r="E751" s="38" t="s">
        <v>58</v>
      </c>
    </row>
    <row r="752" spans="1:5" ht="12.75">
      <c r="A752" s="39" t="s">
        <v>57</v>
      </c>
      <c r="E752" s="40" t="s">
        <v>58</v>
      </c>
    </row>
    <row r="753" spans="1:5" ht="12.75">
      <c r="A753" t="s">
        <v>59</v>
      </c>
      <c r="E753" s="38" t="s">
        <v>58</v>
      </c>
    </row>
    <row r="754" spans="1:16" ht="25.5">
      <c r="A754" s="26" t="s">
        <v>50</v>
      </c>
      <c s="31" t="s">
        <v>5716</v>
      </c>
      <c s="31" t="s">
        <v>5712</v>
      </c>
      <c s="26" t="s">
        <v>2505</v>
      </c>
      <c s="32" t="s">
        <v>5717</v>
      </c>
      <c s="33" t="s">
        <v>82</v>
      </c>
      <c s="34">
        <v>1</v>
      </c>
      <c s="35">
        <v>0</v>
      </c>
      <c s="36">
        <f>ROUND(ROUND(H754,2)*ROUND(G754,5),2)</f>
      </c>
      <c r="O754">
        <f>(I754*21)/100</f>
      </c>
      <c t="s">
        <v>27</v>
      </c>
    </row>
    <row r="755" spans="1:5" ht="12.75">
      <c r="A755" s="37" t="s">
        <v>55</v>
      </c>
      <c r="E755" s="38" t="s">
        <v>58</v>
      </c>
    </row>
    <row r="756" spans="1:5" ht="12.75">
      <c r="A756" s="39" t="s">
        <v>57</v>
      </c>
      <c r="E756" s="40" t="s">
        <v>58</v>
      </c>
    </row>
    <row r="757" spans="1:5" ht="12.75">
      <c r="A757" t="s">
        <v>59</v>
      </c>
      <c r="E757" s="38" t="s">
        <v>58</v>
      </c>
    </row>
    <row r="758" spans="1:16" ht="25.5">
      <c r="A758" s="26" t="s">
        <v>50</v>
      </c>
      <c s="31" t="s">
        <v>5718</v>
      </c>
      <c s="31" t="s">
        <v>5712</v>
      </c>
      <c s="26" t="s">
        <v>3310</v>
      </c>
      <c s="32" t="s">
        <v>5719</v>
      </c>
      <c s="33" t="s">
        <v>82</v>
      </c>
      <c s="34">
        <v>1</v>
      </c>
      <c s="35">
        <v>0</v>
      </c>
      <c s="36">
        <f>ROUND(ROUND(H758,2)*ROUND(G758,5),2)</f>
      </c>
      <c r="O758">
        <f>(I758*21)/100</f>
      </c>
      <c t="s">
        <v>27</v>
      </c>
    </row>
    <row r="759" spans="1:5" ht="12.75">
      <c r="A759" s="37" t="s">
        <v>55</v>
      </c>
      <c r="E759" s="38" t="s">
        <v>58</v>
      </c>
    </row>
    <row r="760" spans="1:5" ht="12.75">
      <c r="A760" s="39" t="s">
        <v>57</v>
      </c>
      <c r="E760" s="40" t="s">
        <v>58</v>
      </c>
    </row>
    <row r="761" spans="1:5" ht="12.75">
      <c r="A761" t="s">
        <v>59</v>
      </c>
      <c r="E761" s="38" t="s">
        <v>58</v>
      </c>
    </row>
    <row r="762" spans="1:16" ht="25.5">
      <c r="A762" s="26" t="s">
        <v>50</v>
      </c>
      <c s="31" t="s">
        <v>5720</v>
      </c>
      <c s="31" t="s">
        <v>5712</v>
      </c>
      <c s="26" t="s">
        <v>3312</v>
      </c>
      <c s="32" t="s">
        <v>5721</v>
      </c>
      <c s="33" t="s">
        <v>82</v>
      </c>
      <c s="34">
        <v>1</v>
      </c>
      <c s="35">
        <v>0</v>
      </c>
      <c s="36">
        <f>ROUND(ROUND(H762,2)*ROUND(G762,5),2)</f>
      </c>
      <c r="O762">
        <f>(I762*21)/100</f>
      </c>
      <c t="s">
        <v>27</v>
      </c>
    </row>
    <row r="763" spans="1:5" ht="12.75">
      <c r="A763" s="37" t="s">
        <v>55</v>
      </c>
      <c r="E763" s="38" t="s">
        <v>58</v>
      </c>
    </row>
    <row r="764" spans="1:5" ht="12.75">
      <c r="A764" s="39" t="s">
        <v>57</v>
      </c>
      <c r="E764" s="40" t="s">
        <v>58</v>
      </c>
    </row>
    <row r="765" spans="1:5" ht="12.75">
      <c r="A765" t="s">
        <v>59</v>
      </c>
      <c r="E765" s="38" t="s">
        <v>58</v>
      </c>
    </row>
    <row r="766" spans="1:16" ht="25.5">
      <c r="A766" s="26" t="s">
        <v>50</v>
      </c>
      <c s="31" t="s">
        <v>5722</v>
      </c>
      <c s="31" t="s">
        <v>5712</v>
      </c>
      <c s="26" t="s">
        <v>3314</v>
      </c>
      <c s="32" t="s">
        <v>5723</v>
      </c>
      <c s="33" t="s">
        <v>82</v>
      </c>
      <c s="34">
        <v>1</v>
      </c>
      <c s="35">
        <v>0</v>
      </c>
      <c s="36">
        <f>ROUND(ROUND(H766,2)*ROUND(G766,5),2)</f>
      </c>
      <c r="O766">
        <f>(I766*21)/100</f>
      </c>
      <c t="s">
        <v>27</v>
      </c>
    </row>
    <row r="767" spans="1:5" ht="12.75">
      <c r="A767" s="37" t="s">
        <v>55</v>
      </c>
      <c r="E767" s="38" t="s">
        <v>58</v>
      </c>
    </row>
    <row r="768" spans="1:5" ht="12.75">
      <c r="A768" s="39" t="s">
        <v>57</v>
      </c>
      <c r="E768" s="40" t="s">
        <v>58</v>
      </c>
    </row>
    <row r="769" spans="1:5" ht="12.75">
      <c r="A769" t="s">
        <v>59</v>
      </c>
      <c r="E769" s="38" t="s">
        <v>58</v>
      </c>
    </row>
    <row r="770" spans="1:16" ht="25.5">
      <c r="A770" s="26" t="s">
        <v>50</v>
      </c>
      <c s="31" t="s">
        <v>5724</v>
      </c>
      <c s="31" t="s">
        <v>5712</v>
      </c>
      <c s="26" t="s">
        <v>3316</v>
      </c>
      <c s="32" t="s">
        <v>5725</v>
      </c>
      <c s="33" t="s">
        <v>82</v>
      </c>
      <c s="34">
        <v>1</v>
      </c>
      <c s="35">
        <v>0</v>
      </c>
      <c s="36">
        <f>ROUND(ROUND(H770,2)*ROUND(G770,5),2)</f>
      </c>
      <c r="O770">
        <f>(I770*21)/100</f>
      </c>
      <c t="s">
        <v>27</v>
      </c>
    </row>
    <row r="771" spans="1:5" ht="12.75">
      <c r="A771" s="37" t="s">
        <v>55</v>
      </c>
      <c r="E771" s="38" t="s">
        <v>58</v>
      </c>
    </row>
    <row r="772" spans="1:5" ht="12.75">
      <c r="A772" s="39" t="s">
        <v>57</v>
      </c>
      <c r="E772" s="40" t="s">
        <v>58</v>
      </c>
    </row>
    <row r="773" spans="1:5" ht="12.75">
      <c r="A773" t="s">
        <v>59</v>
      </c>
      <c r="E773" s="38" t="s">
        <v>58</v>
      </c>
    </row>
    <row r="774" spans="1:16" ht="25.5">
      <c r="A774" s="26" t="s">
        <v>50</v>
      </c>
      <c s="31" t="s">
        <v>5726</v>
      </c>
      <c s="31" t="s">
        <v>5712</v>
      </c>
      <c s="26" t="s">
        <v>3318</v>
      </c>
      <c s="32" t="s">
        <v>5727</v>
      </c>
      <c s="33" t="s">
        <v>82</v>
      </c>
      <c s="34">
        <v>1</v>
      </c>
      <c s="35">
        <v>0</v>
      </c>
      <c s="36">
        <f>ROUND(ROUND(H774,2)*ROUND(G774,5),2)</f>
      </c>
      <c r="O774">
        <f>(I774*21)/100</f>
      </c>
      <c t="s">
        <v>27</v>
      </c>
    </row>
    <row r="775" spans="1:5" ht="12.75">
      <c r="A775" s="37" t="s">
        <v>55</v>
      </c>
      <c r="E775" s="38" t="s">
        <v>58</v>
      </c>
    </row>
    <row r="776" spans="1:5" ht="12.75">
      <c r="A776" s="39" t="s">
        <v>57</v>
      </c>
      <c r="E776" s="40" t="s">
        <v>58</v>
      </c>
    </row>
    <row r="777" spans="1:5" ht="12.75">
      <c r="A777" t="s">
        <v>59</v>
      </c>
      <c r="E777" s="38" t="s">
        <v>58</v>
      </c>
    </row>
    <row r="778" spans="1:16" ht="25.5">
      <c r="A778" s="26" t="s">
        <v>50</v>
      </c>
      <c s="31" t="s">
        <v>5728</v>
      </c>
      <c s="31" t="s">
        <v>5729</v>
      </c>
      <c s="26" t="s">
        <v>52</v>
      </c>
      <c s="32" t="s">
        <v>5730</v>
      </c>
      <c s="33" t="s">
        <v>82</v>
      </c>
      <c s="34">
        <v>1</v>
      </c>
      <c s="35">
        <v>0</v>
      </c>
      <c s="36">
        <f>ROUND(ROUND(H778,2)*ROUND(G778,5),2)</f>
      </c>
      <c r="O778">
        <f>(I778*21)/100</f>
      </c>
      <c t="s">
        <v>27</v>
      </c>
    </row>
    <row r="779" spans="1:5" ht="12.75">
      <c r="A779" s="37" t="s">
        <v>55</v>
      </c>
      <c r="E779" s="38" t="s">
        <v>58</v>
      </c>
    </row>
    <row r="780" spans="1:5" ht="12.75">
      <c r="A780" s="39" t="s">
        <v>57</v>
      </c>
      <c r="E780" s="40" t="s">
        <v>58</v>
      </c>
    </row>
    <row r="781" spans="1:5" ht="12.75">
      <c r="A781" t="s">
        <v>59</v>
      </c>
      <c r="E781" s="38" t="s">
        <v>58</v>
      </c>
    </row>
    <row r="782" spans="1:16" ht="12.75">
      <c r="A782" s="26" t="s">
        <v>50</v>
      </c>
      <c s="31" t="s">
        <v>5731</v>
      </c>
      <c s="31" t="s">
        <v>5732</v>
      </c>
      <c s="26" t="s">
        <v>52</v>
      </c>
      <c s="32" t="s">
        <v>5733</v>
      </c>
      <c s="33" t="s">
        <v>82</v>
      </c>
      <c s="34">
        <v>1</v>
      </c>
      <c s="35">
        <v>0</v>
      </c>
      <c s="36">
        <f>ROUND(ROUND(H782,2)*ROUND(G782,5),2)</f>
      </c>
      <c r="O782">
        <f>(I782*21)/100</f>
      </c>
      <c t="s">
        <v>27</v>
      </c>
    </row>
    <row r="783" spans="1:5" ht="12.75">
      <c r="A783" s="37" t="s">
        <v>55</v>
      </c>
      <c r="E783" s="38" t="s">
        <v>58</v>
      </c>
    </row>
    <row r="784" spans="1:5" ht="12.75">
      <c r="A784" s="39" t="s">
        <v>57</v>
      </c>
      <c r="E784" s="40" t="s">
        <v>58</v>
      </c>
    </row>
    <row r="785" spans="1:5" ht="12.75">
      <c r="A785" t="s">
        <v>59</v>
      </c>
      <c r="E785" s="38" t="s">
        <v>58</v>
      </c>
    </row>
    <row r="786" spans="1:16" ht="12.75">
      <c r="A786" s="26" t="s">
        <v>50</v>
      </c>
      <c s="31" t="s">
        <v>5734</v>
      </c>
      <c s="31" t="s">
        <v>5732</v>
      </c>
      <c s="26" t="s">
        <v>2502</v>
      </c>
      <c s="32" t="s">
        <v>5735</v>
      </c>
      <c s="33" t="s">
        <v>82</v>
      </c>
      <c s="34">
        <v>1</v>
      </c>
      <c s="35">
        <v>0</v>
      </c>
      <c s="36">
        <f>ROUND(ROUND(H786,2)*ROUND(G786,5),2)</f>
      </c>
      <c r="O786">
        <f>(I786*21)/100</f>
      </c>
      <c t="s">
        <v>27</v>
      </c>
    </row>
    <row r="787" spans="1:5" ht="12.75">
      <c r="A787" s="37" t="s">
        <v>55</v>
      </c>
      <c r="E787" s="38" t="s">
        <v>58</v>
      </c>
    </row>
    <row r="788" spans="1:5" ht="12.75">
      <c r="A788" s="39" t="s">
        <v>57</v>
      </c>
      <c r="E788" s="40" t="s">
        <v>58</v>
      </c>
    </row>
    <row r="789" spans="1:5" ht="12.75">
      <c r="A789" t="s">
        <v>59</v>
      </c>
      <c r="E789" s="38" t="s">
        <v>58</v>
      </c>
    </row>
    <row r="790" spans="1:16" ht="12.75">
      <c r="A790" s="26" t="s">
        <v>50</v>
      </c>
      <c s="31" t="s">
        <v>5736</v>
      </c>
      <c s="31" t="s">
        <v>5732</v>
      </c>
      <c s="26" t="s">
        <v>2505</v>
      </c>
      <c s="32" t="s">
        <v>5737</v>
      </c>
      <c s="33" t="s">
        <v>82</v>
      </c>
      <c s="34">
        <v>1</v>
      </c>
      <c s="35">
        <v>0</v>
      </c>
      <c s="36">
        <f>ROUND(ROUND(H790,2)*ROUND(G790,5),2)</f>
      </c>
      <c r="O790">
        <f>(I790*21)/100</f>
      </c>
      <c t="s">
        <v>27</v>
      </c>
    </row>
    <row r="791" spans="1:5" ht="12.75">
      <c r="A791" s="37" t="s">
        <v>55</v>
      </c>
      <c r="E791" s="38" t="s">
        <v>58</v>
      </c>
    </row>
    <row r="792" spans="1:5" ht="12.75">
      <c r="A792" s="39" t="s">
        <v>57</v>
      </c>
      <c r="E792" s="40" t="s">
        <v>58</v>
      </c>
    </row>
    <row r="793" spans="1:5" ht="12.75">
      <c r="A793" t="s">
        <v>59</v>
      </c>
      <c r="E793" s="38" t="s">
        <v>58</v>
      </c>
    </row>
    <row r="794" spans="1:16" ht="12.75">
      <c r="A794" s="26" t="s">
        <v>50</v>
      </c>
      <c s="31" t="s">
        <v>5738</v>
      </c>
      <c s="31" t="s">
        <v>5732</v>
      </c>
      <c s="26" t="s">
        <v>3310</v>
      </c>
      <c s="32" t="s">
        <v>5739</v>
      </c>
      <c s="33" t="s">
        <v>82</v>
      </c>
      <c s="34">
        <v>1</v>
      </c>
      <c s="35">
        <v>0</v>
      </c>
      <c s="36">
        <f>ROUND(ROUND(H794,2)*ROUND(G794,5),2)</f>
      </c>
      <c r="O794">
        <f>(I794*21)/100</f>
      </c>
      <c t="s">
        <v>27</v>
      </c>
    </row>
    <row r="795" spans="1:5" ht="12.75">
      <c r="A795" s="37" t="s">
        <v>55</v>
      </c>
      <c r="E795" s="38" t="s">
        <v>58</v>
      </c>
    </row>
    <row r="796" spans="1:5" ht="12.75">
      <c r="A796" s="39" t="s">
        <v>57</v>
      </c>
      <c r="E796" s="40" t="s">
        <v>58</v>
      </c>
    </row>
    <row r="797" spans="1:5" ht="12.75">
      <c r="A797" t="s">
        <v>59</v>
      </c>
      <c r="E797" s="38" t="s">
        <v>58</v>
      </c>
    </row>
    <row r="798" spans="1:16" ht="12.75">
      <c r="A798" s="26" t="s">
        <v>50</v>
      </c>
      <c s="31" t="s">
        <v>5740</v>
      </c>
      <c s="31" t="s">
        <v>5732</v>
      </c>
      <c s="26" t="s">
        <v>3312</v>
      </c>
      <c s="32" t="s">
        <v>5741</v>
      </c>
      <c s="33" t="s">
        <v>82</v>
      </c>
      <c s="34">
        <v>1</v>
      </c>
      <c s="35">
        <v>0</v>
      </c>
      <c s="36">
        <f>ROUND(ROUND(H798,2)*ROUND(G798,5),2)</f>
      </c>
      <c r="O798">
        <f>(I798*21)/100</f>
      </c>
      <c t="s">
        <v>27</v>
      </c>
    </row>
    <row r="799" spans="1:5" ht="12.75">
      <c r="A799" s="37" t="s">
        <v>55</v>
      </c>
      <c r="E799" s="38" t="s">
        <v>58</v>
      </c>
    </row>
    <row r="800" spans="1:5" ht="12.75">
      <c r="A800" s="39" t="s">
        <v>57</v>
      </c>
      <c r="E800" s="40" t="s">
        <v>58</v>
      </c>
    </row>
    <row r="801" spans="1:5" ht="12.75">
      <c r="A801" t="s">
        <v>59</v>
      </c>
      <c r="E801" s="38" t="s">
        <v>58</v>
      </c>
    </row>
    <row r="802" spans="1:16" ht="12.75">
      <c r="A802" s="26" t="s">
        <v>50</v>
      </c>
      <c s="31" t="s">
        <v>5742</v>
      </c>
      <c s="31" t="s">
        <v>5732</v>
      </c>
      <c s="26" t="s">
        <v>3314</v>
      </c>
      <c s="32" t="s">
        <v>5743</v>
      </c>
      <c s="33" t="s">
        <v>82</v>
      </c>
      <c s="34">
        <v>1</v>
      </c>
      <c s="35">
        <v>0</v>
      </c>
      <c s="36">
        <f>ROUND(ROUND(H802,2)*ROUND(G802,5),2)</f>
      </c>
      <c r="O802">
        <f>(I802*21)/100</f>
      </c>
      <c t="s">
        <v>27</v>
      </c>
    </row>
    <row r="803" spans="1:5" ht="12.75">
      <c r="A803" s="37" t="s">
        <v>55</v>
      </c>
      <c r="E803" s="38" t="s">
        <v>58</v>
      </c>
    </row>
    <row r="804" spans="1:5" ht="12.75">
      <c r="A804" s="39" t="s">
        <v>57</v>
      </c>
      <c r="E804" s="40" t="s">
        <v>58</v>
      </c>
    </row>
    <row r="805" spans="1:5" ht="12.75">
      <c r="A805" t="s">
        <v>59</v>
      </c>
      <c r="E805" s="38" t="s">
        <v>58</v>
      </c>
    </row>
    <row r="806" spans="1:16" ht="12.75">
      <c r="A806" s="26" t="s">
        <v>50</v>
      </c>
      <c s="31" t="s">
        <v>5744</v>
      </c>
      <c s="31" t="s">
        <v>5732</v>
      </c>
      <c s="26" t="s">
        <v>3316</v>
      </c>
      <c s="32" t="s">
        <v>5745</v>
      </c>
      <c s="33" t="s">
        <v>82</v>
      </c>
      <c s="34">
        <v>1</v>
      </c>
      <c s="35">
        <v>0</v>
      </c>
      <c s="36">
        <f>ROUND(ROUND(H806,2)*ROUND(G806,5),2)</f>
      </c>
      <c r="O806">
        <f>(I806*21)/100</f>
      </c>
      <c t="s">
        <v>27</v>
      </c>
    </row>
    <row r="807" spans="1:5" ht="12.75">
      <c r="A807" s="37" t="s">
        <v>55</v>
      </c>
      <c r="E807" s="38" t="s">
        <v>58</v>
      </c>
    </row>
    <row r="808" spans="1:5" ht="12.75">
      <c r="A808" s="39" t="s">
        <v>57</v>
      </c>
      <c r="E808" s="40" t="s">
        <v>58</v>
      </c>
    </row>
    <row r="809" spans="1:5" ht="12.75">
      <c r="A809" t="s">
        <v>59</v>
      </c>
      <c r="E809" s="38" t="s">
        <v>58</v>
      </c>
    </row>
    <row r="810" spans="1:16" ht="12.75">
      <c r="A810" s="26" t="s">
        <v>50</v>
      </c>
      <c s="31" t="s">
        <v>5746</v>
      </c>
      <c s="31" t="s">
        <v>5732</v>
      </c>
      <c s="26" t="s">
        <v>3318</v>
      </c>
      <c s="32" t="s">
        <v>5747</v>
      </c>
      <c s="33" t="s">
        <v>82</v>
      </c>
      <c s="34">
        <v>1</v>
      </c>
      <c s="35">
        <v>0</v>
      </c>
      <c s="36">
        <f>ROUND(ROUND(H810,2)*ROUND(G810,5),2)</f>
      </c>
      <c r="O810">
        <f>(I810*21)/100</f>
      </c>
      <c t="s">
        <v>27</v>
      </c>
    </row>
    <row r="811" spans="1:5" ht="12.75">
      <c r="A811" s="37" t="s">
        <v>55</v>
      </c>
      <c r="E811" s="38" t="s">
        <v>58</v>
      </c>
    </row>
    <row r="812" spans="1:5" ht="12.75">
      <c r="A812" s="39" t="s">
        <v>57</v>
      </c>
      <c r="E812" s="40" t="s">
        <v>58</v>
      </c>
    </row>
    <row r="813" spans="1:5" ht="12.75">
      <c r="A813" t="s">
        <v>59</v>
      </c>
      <c r="E813" s="38" t="s">
        <v>58</v>
      </c>
    </row>
    <row r="814" spans="1:16" ht="12.75">
      <c r="A814" s="26" t="s">
        <v>50</v>
      </c>
      <c s="31" t="s">
        <v>5748</v>
      </c>
      <c s="31" t="s">
        <v>5732</v>
      </c>
      <c s="26" t="s">
        <v>4189</v>
      </c>
      <c s="32" t="s">
        <v>5749</v>
      </c>
      <c s="33" t="s">
        <v>82</v>
      </c>
      <c s="34">
        <v>1</v>
      </c>
      <c s="35">
        <v>0</v>
      </c>
      <c s="36">
        <f>ROUND(ROUND(H814,2)*ROUND(G814,5),2)</f>
      </c>
      <c r="O814">
        <f>(I814*21)/100</f>
      </c>
      <c t="s">
        <v>27</v>
      </c>
    </row>
    <row r="815" spans="1:5" ht="12.75">
      <c r="A815" s="37" t="s">
        <v>55</v>
      </c>
      <c r="E815" s="38" t="s">
        <v>58</v>
      </c>
    </row>
    <row r="816" spans="1:5" ht="12.75">
      <c r="A816" s="39" t="s">
        <v>57</v>
      </c>
      <c r="E816" s="40" t="s">
        <v>58</v>
      </c>
    </row>
    <row r="817" spans="1:5" ht="12.75">
      <c r="A817" t="s">
        <v>59</v>
      </c>
      <c r="E817" s="38" t="s">
        <v>58</v>
      </c>
    </row>
    <row r="818" spans="1:16" ht="12.75">
      <c r="A818" s="26" t="s">
        <v>50</v>
      </c>
      <c s="31" t="s">
        <v>5750</v>
      </c>
      <c s="31" t="s">
        <v>5751</v>
      </c>
      <c s="26" t="s">
        <v>52</v>
      </c>
      <c s="32" t="s">
        <v>5752</v>
      </c>
      <c s="33" t="s">
        <v>82</v>
      </c>
      <c s="34">
        <v>1</v>
      </c>
      <c s="35">
        <v>0</v>
      </c>
      <c s="36">
        <f>ROUND(ROUND(H818,2)*ROUND(G818,5),2)</f>
      </c>
      <c r="O818">
        <f>(I818*21)/100</f>
      </c>
      <c t="s">
        <v>27</v>
      </c>
    </row>
    <row r="819" spans="1:5" ht="12.75">
      <c r="A819" s="37" t="s">
        <v>55</v>
      </c>
      <c r="E819" s="38" t="s">
        <v>58</v>
      </c>
    </row>
    <row r="820" spans="1:5" ht="12.75">
      <c r="A820" s="39" t="s">
        <v>57</v>
      </c>
      <c r="E820" s="40" t="s">
        <v>58</v>
      </c>
    </row>
    <row r="821" spans="1:5" ht="12.75">
      <c r="A821" t="s">
        <v>59</v>
      </c>
      <c r="E821" s="38" t="s">
        <v>58</v>
      </c>
    </row>
    <row r="822" spans="1:16" ht="12.75">
      <c r="A822" s="26" t="s">
        <v>50</v>
      </c>
      <c s="31" t="s">
        <v>5753</v>
      </c>
      <c s="31" t="s">
        <v>5751</v>
      </c>
      <c s="26" t="s">
        <v>2502</v>
      </c>
      <c s="32" t="s">
        <v>5754</v>
      </c>
      <c s="33" t="s">
        <v>82</v>
      </c>
      <c s="34">
        <v>1</v>
      </c>
      <c s="35">
        <v>0</v>
      </c>
      <c s="36">
        <f>ROUND(ROUND(H822,2)*ROUND(G822,5),2)</f>
      </c>
      <c r="O822">
        <f>(I822*21)/100</f>
      </c>
      <c t="s">
        <v>27</v>
      </c>
    </row>
    <row r="823" spans="1:5" ht="12.75">
      <c r="A823" s="37" t="s">
        <v>55</v>
      </c>
      <c r="E823" s="38" t="s">
        <v>58</v>
      </c>
    </row>
    <row r="824" spans="1:5" ht="12.75">
      <c r="A824" s="39" t="s">
        <v>57</v>
      </c>
      <c r="E824" s="40" t="s">
        <v>58</v>
      </c>
    </row>
    <row r="825" spans="1:5" ht="12.75">
      <c r="A825" t="s">
        <v>59</v>
      </c>
      <c r="E825" s="38" t="s">
        <v>58</v>
      </c>
    </row>
    <row r="826" spans="1:16" ht="12.75">
      <c r="A826" s="26" t="s">
        <v>50</v>
      </c>
      <c s="31" t="s">
        <v>5755</v>
      </c>
      <c s="31" t="s">
        <v>5751</v>
      </c>
      <c s="26" t="s">
        <v>2505</v>
      </c>
      <c s="32" t="s">
        <v>5754</v>
      </c>
      <c s="33" t="s">
        <v>82</v>
      </c>
      <c s="34">
        <v>1</v>
      </c>
      <c s="35">
        <v>0</v>
      </c>
      <c s="36">
        <f>ROUND(ROUND(H826,2)*ROUND(G826,5),2)</f>
      </c>
      <c r="O826">
        <f>(I826*21)/100</f>
      </c>
      <c t="s">
        <v>27</v>
      </c>
    </row>
    <row r="827" spans="1:5" ht="12.75">
      <c r="A827" s="37" t="s">
        <v>55</v>
      </c>
      <c r="E827" s="38" t="s">
        <v>58</v>
      </c>
    </row>
    <row r="828" spans="1:5" ht="12.75">
      <c r="A828" s="39" t="s">
        <v>57</v>
      </c>
      <c r="E828" s="40" t="s">
        <v>58</v>
      </c>
    </row>
    <row r="829" spans="1:5" ht="12.75">
      <c r="A829" t="s">
        <v>59</v>
      </c>
      <c r="E829" s="38" t="s">
        <v>58</v>
      </c>
    </row>
    <row r="830" spans="1:16" ht="25.5">
      <c r="A830" s="26" t="s">
        <v>50</v>
      </c>
      <c s="31" t="s">
        <v>5756</v>
      </c>
      <c s="31" t="s">
        <v>5757</v>
      </c>
      <c s="26" t="s">
        <v>52</v>
      </c>
      <c s="32" t="s">
        <v>5758</v>
      </c>
      <c s="33" t="s">
        <v>82</v>
      </c>
      <c s="34">
        <v>1</v>
      </c>
      <c s="35">
        <v>0</v>
      </c>
      <c s="36">
        <f>ROUND(ROUND(H830,2)*ROUND(G830,5),2)</f>
      </c>
      <c r="O830">
        <f>(I830*21)/100</f>
      </c>
      <c t="s">
        <v>27</v>
      </c>
    </row>
    <row r="831" spans="1:5" ht="12.75">
      <c r="A831" s="37" t="s">
        <v>55</v>
      </c>
      <c r="E831" s="38" t="s">
        <v>58</v>
      </c>
    </row>
    <row r="832" spans="1:5" ht="12.75">
      <c r="A832" s="39" t="s">
        <v>57</v>
      </c>
      <c r="E832" s="40" t="s">
        <v>58</v>
      </c>
    </row>
    <row r="833" spans="1:5" ht="12.75">
      <c r="A833" t="s">
        <v>59</v>
      </c>
      <c r="E833" s="38" t="s">
        <v>58</v>
      </c>
    </row>
    <row r="834" spans="1:16" ht="25.5">
      <c r="A834" s="26" t="s">
        <v>50</v>
      </c>
      <c s="31" t="s">
        <v>5759</v>
      </c>
      <c s="31" t="s">
        <v>5760</v>
      </c>
      <c s="26" t="s">
        <v>52</v>
      </c>
      <c s="32" t="s">
        <v>5761</v>
      </c>
      <c s="33" t="s">
        <v>82</v>
      </c>
      <c s="34">
        <v>1</v>
      </c>
      <c s="35">
        <v>0</v>
      </c>
      <c s="36">
        <f>ROUND(ROUND(H834,2)*ROUND(G834,5),2)</f>
      </c>
      <c r="O834">
        <f>(I834*21)/100</f>
      </c>
      <c t="s">
        <v>27</v>
      </c>
    </row>
    <row r="835" spans="1:5" ht="12.75">
      <c r="A835" s="37" t="s">
        <v>55</v>
      </c>
      <c r="E835" s="38" t="s">
        <v>58</v>
      </c>
    </row>
    <row r="836" spans="1:5" ht="12.75">
      <c r="A836" s="39" t="s">
        <v>57</v>
      </c>
      <c r="E836" s="40" t="s">
        <v>58</v>
      </c>
    </row>
    <row r="837" spans="1:5" ht="12.75">
      <c r="A837" t="s">
        <v>59</v>
      </c>
      <c r="E837" s="38" t="s">
        <v>58</v>
      </c>
    </row>
    <row r="838" spans="1:16" ht="25.5">
      <c r="A838" s="26" t="s">
        <v>50</v>
      </c>
      <c s="31" t="s">
        <v>5762</v>
      </c>
      <c s="31" t="s">
        <v>5763</v>
      </c>
      <c s="26" t="s">
        <v>52</v>
      </c>
      <c s="32" t="s">
        <v>5761</v>
      </c>
      <c s="33" t="s">
        <v>82</v>
      </c>
      <c s="34">
        <v>1</v>
      </c>
      <c s="35">
        <v>0</v>
      </c>
      <c s="36">
        <f>ROUND(ROUND(H838,2)*ROUND(G838,5),2)</f>
      </c>
      <c r="O838">
        <f>(I838*21)/100</f>
      </c>
      <c t="s">
        <v>27</v>
      </c>
    </row>
    <row r="839" spans="1:5" ht="12.75">
      <c r="A839" s="37" t="s">
        <v>55</v>
      </c>
      <c r="E839" s="38" t="s">
        <v>58</v>
      </c>
    </row>
    <row r="840" spans="1:5" ht="12.75">
      <c r="A840" s="39" t="s">
        <v>57</v>
      </c>
      <c r="E840" s="40" t="s">
        <v>58</v>
      </c>
    </row>
    <row r="841" spans="1:5" ht="12.75">
      <c r="A841" t="s">
        <v>59</v>
      </c>
      <c r="E841" s="38" t="s">
        <v>58</v>
      </c>
    </row>
    <row r="842" spans="1:16" ht="25.5">
      <c r="A842" s="26" t="s">
        <v>50</v>
      </c>
      <c s="31" t="s">
        <v>5764</v>
      </c>
      <c s="31" t="s">
        <v>5765</v>
      </c>
      <c s="26" t="s">
        <v>52</v>
      </c>
      <c s="32" t="s">
        <v>5766</v>
      </c>
      <c s="33" t="s">
        <v>82</v>
      </c>
      <c s="34">
        <v>1</v>
      </c>
      <c s="35">
        <v>0</v>
      </c>
      <c s="36">
        <f>ROUND(ROUND(H842,2)*ROUND(G842,5),2)</f>
      </c>
      <c r="O842">
        <f>(I842*21)/100</f>
      </c>
      <c t="s">
        <v>27</v>
      </c>
    </row>
    <row r="843" spans="1:5" ht="12.75">
      <c r="A843" s="37" t="s">
        <v>55</v>
      </c>
      <c r="E843" s="38" t="s">
        <v>58</v>
      </c>
    </row>
    <row r="844" spans="1:5" ht="12.75">
      <c r="A844" s="39" t="s">
        <v>57</v>
      </c>
      <c r="E844" s="40" t="s">
        <v>58</v>
      </c>
    </row>
    <row r="845" spans="1:5" ht="12.75">
      <c r="A845" t="s">
        <v>59</v>
      </c>
      <c r="E845" s="38" t="s">
        <v>58</v>
      </c>
    </row>
    <row r="846" spans="1:16" ht="25.5">
      <c r="A846" s="26" t="s">
        <v>50</v>
      </c>
      <c s="31" t="s">
        <v>5767</v>
      </c>
      <c s="31" t="s">
        <v>5768</v>
      </c>
      <c s="26" t="s">
        <v>52</v>
      </c>
      <c s="32" t="s">
        <v>5766</v>
      </c>
      <c s="33" t="s">
        <v>82</v>
      </c>
      <c s="34">
        <v>1</v>
      </c>
      <c s="35">
        <v>0</v>
      </c>
      <c s="36">
        <f>ROUND(ROUND(H846,2)*ROUND(G846,5),2)</f>
      </c>
      <c r="O846">
        <f>(I846*21)/100</f>
      </c>
      <c t="s">
        <v>27</v>
      </c>
    </row>
    <row r="847" spans="1:5" ht="12.75">
      <c r="A847" s="37" t="s">
        <v>55</v>
      </c>
      <c r="E847" s="38" t="s">
        <v>58</v>
      </c>
    </row>
    <row r="848" spans="1:5" ht="12.75">
      <c r="A848" s="39" t="s">
        <v>57</v>
      </c>
      <c r="E848" s="40" t="s">
        <v>58</v>
      </c>
    </row>
    <row r="849" spans="1:5" ht="12.75">
      <c r="A849" t="s">
        <v>59</v>
      </c>
      <c r="E849" s="38" t="s">
        <v>58</v>
      </c>
    </row>
    <row r="850" spans="1:16" ht="25.5">
      <c r="A850" s="26" t="s">
        <v>50</v>
      </c>
      <c s="31" t="s">
        <v>5769</v>
      </c>
      <c s="31" t="s">
        <v>5770</v>
      </c>
      <c s="26" t="s">
        <v>52</v>
      </c>
      <c s="32" t="s">
        <v>5766</v>
      </c>
      <c s="33" t="s">
        <v>82</v>
      </c>
      <c s="34">
        <v>1</v>
      </c>
      <c s="35">
        <v>0</v>
      </c>
      <c s="36">
        <f>ROUND(ROUND(H850,2)*ROUND(G850,5),2)</f>
      </c>
      <c r="O850">
        <f>(I850*21)/100</f>
      </c>
      <c t="s">
        <v>27</v>
      </c>
    </row>
    <row r="851" spans="1:5" ht="12.75">
      <c r="A851" s="37" t="s">
        <v>55</v>
      </c>
      <c r="E851" s="38" t="s">
        <v>58</v>
      </c>
    </row>
    <row r="852" spans="1:5" ht="12.75">
      <c r="A852" s="39" t="s">
        <v>57</v>
      </c>
      <c r="E852" s="40" t="s">
        <v>58</v>
      </c>
    </row>
    <row r="853" spans="1:5" ht="12.75">
      <c r="A853" t="s">
        <v>59</v>
      </c>
      <c r="E853" s="38" t="s">
        <v>58</v>
      </c>
    </row>
    <row r="854" spans="1:16" ht="25.5">
      <c r="A854" s="26" t="s">
        <v>50</v>
      </c>
      <c s="31" t="s">
        <v>5771</v>
      </c>
      <c s="31" t="s">
        <v>5772</v>
      </c>
      <c s="26" t="s">
        <v>52</v>
      </c>
      <c s="32" t="s">
        <v>5766</v>
      </c>
      <c s="33" t="s">
        <v>82</v>
      </c>
      <c s="34">
        <v>1</v>
      </c>
      <c s="35">
        <v>0</v>
      </c>
      <c s="36">
        <f>ROUND(ROUND(H854,2)*ROUND(G854,5),2)</f>
      </c>
      <c r="O854">
        <f>(I854*21)/100</f>
      </c>
      <c t="s">
        <v>27</v>
      </c>
    </row>
    <row r="855" spans="1:5" ht="12.75">
      <c r="A855" s="37" t="s">
        <v>55</v>
      </c>
      <c r="E855" s="38" t="s">
        <v>58</v>
      </c>
    </row>
    <row r="856" spans="1:5" ht="12.75">
      <c r="A856" s="39" t="s">
        <v>57</v>
      </c>
      <c r="E856" s="40" t="s">
        <v>58</v>
      </c>
    </row>
    <row r="857" spans="1:5" ht="12.75">
      <c r="A857" t="s">
        <v>59</v>
      </c>
      <c r="E857" s="38" t="s">
        <v>58</v>
      </c>
    </row>
    <row r="858" spans="1:16" ht="25.5">
      <c r="A858" s="26" t="s">
        <v>50</v>
      </c>
      <c s="31" t="s">
        <v>5773</v>
      </c>
      <c s="31" t="s">
        <v>5774</v>
      </c>
      <c s="26" t="s">
        <v>52</v>
      </c>
      <c s="32" t="s">
        <v>5766</v>
      </c>
      <c s="33" t="s">
        <v>82</v>
      </c>
      <c s="34">
        <v>1</v>
      </c>
      <c s="35">
        <v>0</v>
      </c>
      <c s="36">
        <f>ROUND(ROUND(H858,2)*ROUND(G858,5),2)</f>
      </c>
      <c r="O858">
        <f>(I858*21)/100</f>
      </c>
      <c t="s">
        <v>27</v>
      </c>
    </row>
    <row r="859" spans="1:5" ht="12.75">
      <c r="A859" s="37" t="s">
        <v>55</v>
      </c>
      <c r="E859" s="38" t="s">
        <v>58</v>
      </c>
    </row>
    <row r="860" spans="1:5" ht="12.75">
      <c r="A860" s="39" t="s">
        <v>57</v>
      </c>
      <c r="E860" s="40" t="s">
        <v>58</v>
      </c>
    </row>
    <row r="861" spans="1:5" ht="12.75">
      <c r="A861" t="s">
        <v>59</v>
      </c>
      <c r="E861" s="38" t="s">
        <v>58</v>
      </c>
    </row>
    <row r="862" spans="1:16" ht="25.5">
      <c r="A862" s="26" t="s">
        <v>50</v>
      </c>
      <c s="31" t="s">
        <v>5775</v>
      </c>
      <c s="31" t="s">
        <v>5776</v>
      </c>
      <c s="26" t="s">
        <v>52</v>
      </c>
      <c s="32" t="s">
        <v>5766</v>
      </c>
      <c s="33" t="s">
        <v>82</v>
      </c>
      <c s="34">
        <v>1</v>
      </c>
      <c s="35">
        <v>0</v>
      </c>
      <c s="36">
        <f>ROUND(ROUND(H862,2)*ROUND(G862,5),2)</f>
      </c>
      <c r="O862">
        <f>(I862*21)/100</f>
      </c>
      <c t="s">
        <v>27</v>
      </c>
    </row>
    <row r="863" spans="1:5" ht="12.75">
      <c r="A863" s="37" t="s">
        <v>55</v>
      </c>
      <c r="E863" s="38" t="s">
        <v>58</v>
      </c>
    </row>
    <row r="864" spans="1:5" ht="12.75">
      <c r="A864" s="39" t="s">
        <v>57</v>
      </c>
      <c r="E864" s="40" t="s">
        <v>58</v>
      </c>
    </row>
    <row r="865" spans="1:5" ht="12.75">
      <c r="A865" t="s">
        <v>59</v>
      </c>
      <c r="E865" s="38" t="s">
        <v>58</v>
      </c>
    </row>
    <row r="866" spans="1:16" ht="25.5">
      <c r="A866" s="26" t="s">
        <v>50</v>
      </c>
      <c s="31" t="s">
        <v>5777</v>
      </c>
      <c s="31" t="s">
        <v>5778</v>
      </c>
      <c s="26" t="s">
        <v>52</v>
      </c>
      <c s="32" t="s">
        <v>5779</v>
      </c>
      <c s="33" t="s">
        <v>82</v>
      </c>
      <c s="34">
        <v>1</v>
      </c>
      <c s="35">
        <v>0</v>
      </c>
      <c s="36">
        <f>ROUND(ROUND(H866,2)*ROUND(G866,5),2)</f>
      </c>
      <c r="O866">
        <f>(I866*21)/100</f>
      </c>
      <c t="s">
        <v>27</v>
      </c>
    </row>
    <row r="867" spans="1:5" ht="12.75">
      <c r="A867" s="37" t="s">
        <v>55</v>
      </c>
      <c r="E867" s="38" t="s">
        <v>58</v>
      </c>
    </row>
    <row r="868" spans="1:5" ht="12.75">
      <c r="A868" s="39" t="s">
        <v>57</v>
      </c>
      <c r="E868" s="40" t="s">
        <v>58</v>
      </c>
    </row>
    <row r="869" spans="1:5" ht="12.75">
      <c r="A869" t="s">
        <v>59</v>
      </c>
      <c r="E869" s="38" t="s">
        <v>58</v>
      </c>
    </row>
    <row r="870" spans="1:16" ht="25.5">
      <c r="A870" s="26" t="s">
        <v>50</v>
      </c>
      <c s="31" t="s">
        <v>5780</v>
      </c>
      <c s="31" t="s">
        <v>5781</v>
      </c>
      <c s="26" t="s">
        <v>52</v>
      </c>
      <c s="32" t="s">
        <v>5782</v>
      </c>
      <c s="33" t="s">
        <v>82</v>
      </c>
      <c s="34">
        <v>1</v>
      </c>
      <c s="35">
        <v>0</v>
      </c>
      <c s="36">
        <f>ROUND(ROUND(H870,2)*ROUND(G870,5),2)</f>
      </c>
      <c r="O870">
        <f>(I870*21)/100</f>
      </c>
      <c t="s">
        <v>27</v>
      </c>
    </row>
    <row r="871" spans="1:5" ht="12.75">
      <c r="A871" s="37" t="s">
        <v>55</v>
      </c>
      <c r="E871" s="38" t="s">
        <v>58</v>
      </c>
    </row>
    <row r="872" spans="1:5" ht="12.75">
      <c r="A872" s="39" t="s">
        <v>57</v>
      </c>
      <c r="E872" s="40" t="s">
        <v>58</v>
      </c>
    </row>
    <row r="873" spans="1:5" ht="12.75">
      <c r="A873" t="s">
        <v>59</v>
      </c>
      <c r="E873" s="38" t="s">
        <v>58</v>
      </c>
    </row>
    <row r="874" spans="1:16" ht="12.75">
      <c r="A874" s="26" t="s">
        <v>50</v>
      </c>
      <c s="31" t="s">
        <v>5783</v>
      </c>
      <c s="31" t="s">
        <v>5784</v>
      </c>
      <c s="26" t="s">
        <v>52</v>
      </c>
      <c s="32" t="s">
        <v>5785</v>
      </c>
      <c s="33" t="s">
        <v>82</v>
      </c>
      <c s="34">
        <v>1</v>
      </c>
      <c s="35">
        <v>0</v>
      </c>
      <c s="36">
        <f>ROUND(ROUND(H874,2)*ROUND(G874,5),2)</f>
      </c>
      <c r="O874">
        <f>(I874*21)/100</f>
      </c>
      <c t="s">
        <v>27</v>
      </c>
    </row>
    <row r="875" spans="1:5" ht="12.75">
      <c r="A875" s="37" t="s">
        <v>55</v>
      </c>
      <c r="E875" s="38" t="s">
        <v>58</v>
      </c>
    </row>
    <row r="876" spans="1:5" ht="12.75">
      <c r="A876" s="39" t="s">
        <v>57</v>
      </c>
      <c r="E876" s="40" t="s">
        <v>58</v>
      </c>
    </row>
    <row r="877" spans="1:5" ht="12.75">
      <c r="A877" t="s">
        <v>59</v>
      </c>
      <c r="E877" s="38" t="s">
        <v>58</v>
      </c>
    </row>
    <row r="878" spans="1:16" ht="12.75">
      <c r="A878" s="26" t="s">
        <v>50</v>
      </c>
      <c s="31" t="s">
        <v>5786</v>
      </c>
      <c s="31" t="s">
        <v>5784</v>
      </c>
      <c s="26" t="s">
        <v>2502</v>
      </c>
      <c s="32" t="s">
        <v>5787</v>
      </c>
      <c s="33" t="s">
        <v>82</v>
      </c>
      <c s="34">
        <v>1</v>
      </c>
      <c s="35">
        <v>0</v>
      </c>
      <c s="36">
        <f>ROUND(ROUND(H878,2)*ROUND(G878,5),2)</f>
      </c>
      <c r="O878">
        <f>(I878*21)/100</f>
      </c>
      <c t="s">
        <v>27</v>
      </c>
    </row>
    <row r="879" spans="1:5" ht="12.75">
      <c r="A879" s="37" t="s">
        <v>55</v>
      </c>
      <c r="E879" s="38" t="s">
        <v>58</v>
      </c>
    </row>
    <row r="880" spans="1:5" ht="12.75">
      <c r="A880" s="39" t="s">
        <v>57</v>
      </c>
      <c r="E880" s="40" t="s">
        <v>58</v>
      </c>
    </row>
    <row r="881" spans="1:5" ht="12.75">
      <c r="A881" t="s">
        <v>59</v>
      </c>
      <c r="E881" s="38" t="s">
        <v>58</v>
      </c>
    </row>
    <row r="882" spans="1:16" ht="12.75">
      <c r="A882" s="26" t="s">
        <v>50</v>
      </c>
      <c s="31" t="s">
        <v>5788</v>
      </c>
      <c s="31" t="s">
        <v>5784</v>
      </c>
      <c s="26" t="s">
        <v>2505</v>
      </c>
      <c s="32" t="s">
        <v>5789</v>
      </c>
      <c s="33" t="s">
        <v>82</v>
      </c>
      <c s="34">
        <v>1</v>
      </c>
      <c s="35">
        <v>0</v>
      </c>
      <c s="36">
        <f>ROUND(ROUND(H882,2)*ROUND(G882,5),2)</f>
      </c>
      <c r="O882">
        <f>(I882*21)/100</f>
      </c>
      <c t="s">
        <v>27</v>
      </c>
    </row>
    <row r="883" spans="1:5" ht="12.75">
      <c r="A883" s="37" t="s">
        <v>55</v>
      </c>
      <c r="E883" s="38" t="s">
        <v>58</v>
      </c>
    </row>
    <row r="884" spans="1:5" ht="12.75">
      <c r="A884" s="39" t="s">
        <v>57</v>
      </c>
      <c r="E884" s="40" t="s">
        <v>58</v>
      </c>
    </row>
    <row r="885" spans="1:5" ht="12.75">
      <c r="A885" t="s">
        <v>59</v>
      </c>
      <c r="E885" s="38" t="s">
        <v>58</v>
      </c>
    </row>
    <row r="886" spans="1:16" ht="12.75">
      <c r="A886" s="26" t="s">
        <v>50</v>
      </c>
      <c s="31" t="s">
        <v>5790</v>
      </c>
      <c s="31" t="s">
        <v>5784</v>
      </c>
      <c s="26" t="s">
        <v>3310</v>
      </c>
      <c s="32" t="s">
        <v>5791</v>
      </c>
      <c s="33" t="s">
        <v>82</v>
      </c>
      <c s="34">
        <v>1</v>
      </c>
      <c s="35">
        <v>0</v>
      </c>
      <c s="36">
        <f>ROUND(ROUND(H886,2)*ROUND(G886,5),2)</f>
      </c>
      <c r="O886">
        <f>(I886*21)/100</f>
      </c>
      <c t="s">
        <v>27</v>
      </c>
    </row>
    <row r="887" spans="1:5" ht="12.75">
      <c r="A887" s="37" t="s">
        <v>55</v>
      </c>
      <c r="E887" s="38" t="s">
        <v>58</v>
      </c>
    </row>
    <row r="888" spans="1:5" ht="12.75">
      <c r="A888" s="39" t="s">
        <v>57</v>
      </c>
      <c r="E888" s="40" t="s">
        <v>58</v>
      </c>
    </row>
    <row r="889" spans="1:5" ht="12.75">
      <c r="A889" t="s">
        <v>59</v>
      </c>
      <c r="E889" s="38" t="s">
        <v>58</v>
      </c>
    </row>
    <row r="890" spans="1:16" ht="12.75">
      <c r="A890" s="26" t="s">
        <v>50</v>
      </c>
      <c s="31" t="s">
        <v>5792</v>
      </c>
      <c s="31" t="s">
        <v>5784</v>
      </c>
      <c s="26" t="s">
        <v>3312</v>
      </c>
      <c s="32" t="s">
        <v>5785</v>
      </c>
      <c s="33" t="s">
        <v>82</v>
      </c>
      <c s="34">
        <v>1</v>
      </c>
      <c s="35">
        <v>0</v>
      </c>
      <c s="36">
        <f>ROUND(ROUND(H890,2)*ROUND(G890,5),2)</f>
      </c>
      <c r="O890">
        <f>(I890*21)/100</f>
      </c>
      <c t="s">
        <v>27</v>
      </c>
    </row>
    <row r="891" spans="1:5" ht="12.75">
      <c r="A891" s="37" t="s">
        <v>55</v>
      </c>
      <c r="E891" s="38" t="s">
        <v>58</v>
      </c>
    </row>
    <row r="892" spans="1:5" ht="12.75">
      <c r="A892" s="39" t="s">
        <v>57</v>
      </c>
      <c r="E892" s="40" t="s">
        <v>58</v>
      </c>
    </row>
    <row r="893" spans="1:5" ht="12.75">
      <c r="A893" t="s">
        <v>59</v>
      </c>
      <c r="E893" s="38" t="s">
        <v>58</v>
      </c>
    </row>
    <row r="894" spans="1:16" ht="12.75">
      <c r="A894" s="26" t="s">
        <v>50</v>
      </c>
      <c s="31" t="s">
        <v>5793</v>
      </c>
      <c s="31" t="s">
        <v>5784</v>
      </c>
      <c s="26" t="s">
        <v>3314</v>
      </c>
      <c s="32" t="s">
        <v>5794</v>
      </c>
      <c s="33" t="s">
        <v>82</v>
      </c>
      <c s="34">
        <v>1</v>
      </c>
      <c s="35">
        <v>0</v>
      </c>
      <c s="36">
        <f>ROUND(ROUND(H894,2)*ROUND(G894,5),2)</f>
      </c>
      <c r="O894">
        <f>(I894*21)/100</f>
      </c>
      <c t="s">
        <v>27</v>
      </c>
    </row>
    <row r="895" spans="1:5" ht="12.75">
      <c r="A895" s="37" t="s">
        <v>55</v>
      </c>
      <c r="E895" s="38" t="s">
        <v>58</v>
      </c>
    </row>
    <row r="896" spans="1:5" ht="12.75">
      <c r="A896" s="39" t="s">
        <v>57</v>
      </c>
      <c r="E896" s="40" t="s">
        <v>58</v>
      </c>
    </row>
    <row r="897" spans="1:5" ht="12.75">
      <c r="A897" t="s">
        <v>59</v>
      </c>
      <c r="E897" s="38" t="s">
        <v>58</v>
      </c>
    </row>
    <row r="898" spans="1:16" ht="25.5">
      <c r="A898" s="26" t="s">
        <v>50</v>
      </c>
      <c s="31" t="s">
        <v>5795</v>
      </c>
      <c s="31" t="s">
        <v>5796</v>
      </c>
      <c s="26" t="s">
        <v>52</v>
      </c>
      <c s="32" t="s">
        <v>5797</v>
      </c>
      <c s="33" t="s">
        <v>82</v>
      </c>
      <c s="34">
        <v>1</v>
      </c>
      <c s="35">
        <v>0</v>
      </c>
      <c s="36">
        <f>ROUND(ROUND(H898,2)*ROUND(G898,5),2)</f>
      </c>
      <c r="O898">
        <f>(I898*21)/100</f>
      </c>
      <c t="s">
        <v>27</v>
      </c>
    </row>
    <row r="899" spans="1:5" ht="12.75">
      <c r="A899" s="37" t="s">
        <v>55</v>
      </c>
      <c r="E899" s="38" t="s">
        <v>58</v>
      </c>
    </row>
    <row r="900" spans="1:5" ht="12.75">
      <c r="A900" s="39" t="s">
        <v>57</v>
      </c>
      <c r="E900" s="40" t="s">
        <v>58</v>
      </c>
    </row>
    <row r="901" spans="1:5" ht="12.75">
      <c r="A901" t="s">
        <v>59</v>
      </c>
      <c r="E901" s="38" t="s">
        <v>58</v>
      </c>
    </row>
    <row r="902" spans="1:16" ht="25.5">
      <c r="A902" s="26" t="s">
        <v>50</v>
      </c>
      <c s="31" t="s">
        <v>5798</v>
      </c>
      <c s="31" t="s">
        <v>5799</v>
      </c>
      <c s="26" t="s">
        <v>52</v>
      </c>
      <c s="32" t="s">
        <v>5800</v>
      </c>
      <c s="33" t="s">
        <v>82</v>
      </c>
      <c s="34">
        <v>1</v>
      </c>
      <c s="35">
        <v>0</v>
      </c>
      <c s="36">
        <f>ROUND(ROUND(H902,2)*ROUND(G902,5),2)</f>
      </c>
      <c r="O902">
        <f>(I902*21)/100</f>
      </c>
      <c t="s">
        <v>27</v>
      </c>
    </row>
    <row r="903" spans="1:5" ht="12.75">
      <c r="A903" s="37" t="s">
        <v>55</v>
      </c>
      <c r="E903" s="38" t="s">
        <v>58</v>
      </c>
    </row>
    <row r="904" spans="1:5" ht="12.75">
      <c r="A904" s="39" t="s">
        <v>57</v>
      </c>
      <c r="E904" s="40" t="s">
        <v>58</v>
      </c>
    </row>
    <row r="905" spans="1:5" ht="12.75">
      <c r="A905" t="s">
        <v>59</v>
      </c>
      <c r="E905" s="38" t="s">
        <v>58</v>
      </c>
    </row>
    <row r="906" spans="1:16" ht="12.75">
      <c r="A906" s="26" t="s">
        <v>50</v>
      </c>
      <c s="31" t="s">
        <v>5801</v>
      </c>
      <c s="31" t="s">
        <v>5802</v>
      </c>
      <c s="26" t="s">
        <v>52</v>
      </c>
      <c s="32" t="s">
        <v>5803</v>
      </c>
      <c s="33" t="s">
        <v>82</v>
      </c>
      <c s="34">
        <v>1</v>
      </c>
      <c s="35">
        <v>0</v>
      </c>
      <c s="36">
        <f>ROUND(ROUND(H906,2)*ROUND(G906,5),2)</f>
      </c>
      <c r="O906">
        <f>(I906*21)/100</f>
      </c>
      <c t="s">
        <v>27</v>
      </c>
    </row>
    <row r="907" spans="1:5" ht="12.75">
      <c r="A907" s="37" t="s">
        <v>55</v>
      </c>
      <c r="E907" s="38" t="s">
        <v>58</v>
      </c>
    </row>
    <row r="908" spans="1:5" ht="12.75">
      <c r="A908" s="39" t="s">
        <v>57</v>
      </c>
      <c r="E908" s="40" t="s">
        <v>58</v>
      </c>
    </row>
    <row r="909" spans="1:5" ht="12.75">
      <c r="A909" t="s">
        <v>59</v>
      </c>
      <c r="E909" s="38" t="s">
        <v>58</v>
      </c>
    </row>
    <row r="910" spans="1:16" ht="25.5">
      <c r="A910" s="26" t="s">
        <v>50</v>
      </c>
      <c s="31" t="s">
        <v>5804</v>
      </c>
      <c s="31" t="s">
        <v>5805</v>
      </c>
      <c s="26" t="s">
        <v>52</v>
      </c>
      <c s="32" t="s">
        <v>5806</v>
      </c>
      <c s="33" t="s">
        <v>82</v>
      </c>
      <c s="34">
        <v>1</v>
      </c>
      <c s="35">
        <v>0</v>
      </c>
      <c s="36">
        <f>ROUND(ROUND(H910,2)*ROUND(G910,5),2)</f>
      </c>
      <c r="O910">
        <f>(I910*21)/100</f>
      </c>
      <c t="s">
        <v>27</v>
      </c>
    </row>
    <row r="911" spans="1:5" ht="12.75">
      <c r="A911" s="37" t="s">
        <v>55</v>
      </c>
      <c r="E911" s="38" t="s">
        <v>58</v>
      </c>
    </row>
    <row r="912" spans="1:5" ht="12.75">
      <c r="A912" s="39" t="s">
        <v>57</v>
      </c>
      <c r="E912" s="40" t="s">
        <v>58</v>
      </c>
    </row>
    <row r="913" spans="1:5" ht="12.75">
      <c r="A913" t="s">
        <v>59</v>
      </c>
      <c r="E913" s="38" t="s">
        <v>58</v>
      </c>
    </row>
    <row r="914" spans="1:16" ht="25.5">
      <c r="A914" s="26" t="s">
        <v>50</v>
      </c>
      <c s="31" t="s">
        <v>5807</v>
      </c>
      <c s="31" t="s">
        <v>5808</v>
      </c>
      <c s="26" t="s">
        <v>52</v>
      </c>
      <c s="32" t="s">
        <v>5806</v>
      </c>
      <c s="33" t="s">
        <v>82</v>
      </c>
      <c s="34">
        <v>1</v>
      </c>
      <c s="35">
        <v>0</v>
      </c>
      <c s="36">
        <f>ROUND(ROUND(H914,2)*ROUND(G914,5),2)</f>
      </c>
      <c r="O914">
        <f>(I914*21)/100</f>
      </c>
      <c t="s">
        <v>27</v>
      </c>
    </row>
    <row r="915" spans="1:5" ht="12.75">
      <c r="A915" s="37" t="s">
        <v>55</v>
      </c>
      <c r="E915" s="38" t="s">
        <v>58</v>
      </c>
    </row>
    <row r="916" spans="1:5" ht="12.75">
      <c r="A916" s="39" t="s">
        <v>57</v>
      </c>
      <c r="E916" s="40" t="s">
        <v>58</v>
      </c>
    </row>
    <row r="917" spans="1:5" ht="12.75">
      <c r="A917" t="s">
        <v>59</v>
      </c>
      <c r="E917" s="38" t="s">
        <v>58</v>
      </c>
    </row>
    <row r="918" spans="1:16" ht="25.5">
      <c r="A918" s="26" t="s">
        <v>50</v>
      </c>
      <c s="31" t="s">
        <v>5809</v>
      </c>
      <c s="31" t="s">
        <v>5810</v>
      </c>
      <c s="26" t="s">
        <v>52</v>
      </c>
      <c s="32" t="s">
        <v>5811</v>
      </c>
      <c s="33" t="s">
        <v>82</v>
      </c>
      <c s="34">
        <v>1</v>
      </c>
      <c s="35">
        <v>0</v>
      </c>
      <c s="36">
        <f>ROUND(ROUND(H918,2)*ROUND(G918,5),2)</f>
      </c>
      <c r="O918">
        <f>(I918*21)/100</f>
      </c>
      <c t="s">
        <v>27</v>
      </c>
    </row>
    <row r="919" spans="1:5" ht="12.75">
      <c r="A919" s="37" t="s">
        <v>55</v>
      </c>
      <c r="E919" s="38" t="s">
        <v>58</v>
      </c>
    </row>
    <row r="920" spans="1:5" ht="12.75">
      <c r="A920" s="39" t="s">
        <v>57</v>
      </c>
      <c r="E920" s="40" t="s">
        <v>58</v>
      </c>
    </row>
    <row r="921" spans="1:5" ht="12.75">
      <c r="A921" t="s">
        <v>59</v>
      </c>
      <c r="E921" s="38" t="s">
        <v>58</v>
      </c>
    </row>
    <row r="922" spans="1:16" ht="25.5">
      <c r="A922" s="26" t="s">
        <v>50</v>
      </c>
      <c s="31" t="s">
        <v>5812</v>
      </c>
      <c s="31" t="s">
        <v>5810</v>
      </c>
      <c s="26" t="s">
        <v>2502</v>
      </c>
      <c s="32" t="s">
        <v>5813</v>
      </c>
      <c s="33" t="s">
        <v>82</v>
      </c>
      <c s="34">
        <v>1</v>
      </c>
      <c s="35">
        <v>0</v>
      </c>
      <c s="36">
        <f>ROUND(ROUND(H922,2)*ROUND(G922,5),2)</f>
      </c>
      <c r="O922">
        <f>(I922*21)/100</f>
      </c>
      <c t="s">
        <v>27</v>
      </c>
    </row>
    <row r="923" spans="1:5" ht="12.75">
      <c r="A923" s="37" t="s">
        <v>55</v>
      </c>
      <c r="E923" s="38" t="s">
        <v>58</v>
      </c>
    </row>
    <row r="924" spans="1:5" ht="12.75">
      <c r="A924" s="39" t="s">
        <v>57</v>
      </c>
      <c r="E924" s="40" t="s">
        <v>58</v>
      </c>
    </row>
    <row r="925" spans="1:5" ht="12.75">
      <c r="A925" t="s">
        <v>59</v>
      </c>
      <c r="E925" s="38" t="s">
        <v>58</v>
      </c>
    </row>
    <row r="926" spans="1:16" ht="25.5">
      <c r="A926" s="26" t="s">
        <v>50</v>
      </c>
      <c s="31" t="s">
        <v>5814</v>
      </c>
      <c s="31" t="s">
        <v>5810</v>
      </c>
      <c s="26" t="s">
        <v>2505</v>
      </c>
      <c s="32" t="s">
        <v>5815</v>
      </c>
      <c s="33" t="s">
        <v>82</v>
      </c>
      <c s="34">
        <v>1</v>
      </c>
      <c s="35">
        <v>0</v>
      </c>
      <c s="36">
        <f>ROUND(ROUND(H926,2)*ROUND(G926,5),2)</f>
      </c>
      <c r="O926">
        <f>(I926*21)/100</f>
      </c>
      <c t="s">
        <v>27</v>
      </c>
    </row>
    <row r="927" spans="1:5" ht="12.75">
      <c r="A927" s="37" t="s">
        <v>55</v>
      </c>
      <c r="E927" s="38" t="s">
        <v>58</v>
      </c>
    </row>
    <row r="928" spans="1:5" ht="12.75">
      <c r="A928" s="39" t="s">
        <v>57</v>
      </c>
      <c r="E928" s="40" t="s">
        <v>58</v>
      </c>
    </row>
    <row r="929" spans="1:5" ht="12.75">
      <c r="A929" t="s">
        <v>59</v>
      </c>
      <c r="E929" s="38" t="s">
        <v>58</v>
      </c>
    </row>
    <row r="930" spans="1:16" ht="25.5">
      <c r="A930" s="26" t="s">
        <v>50</v>
      </c>
      <c s="31" t="s">
        <v>5816</v>
      </c>
      <c s="31" t="s">
        <v>5810</v>
      </c>
      <c s="26" t="s">
        <v>3310</v>
      </c>
      <c s="32" t="s">
        <v>5817</v>
      </c>
      <c s="33" t="s">
        <v>82</v>
      </c>
      <c s="34">
        <v>1</v>
      </c>
      <c s="35">
        <v>0</v>
      </c>
      <c s="36">
        <f>ROUND(ROUND(H930,2)*ROUND(G930,5),2)</f>
      </c>
      <c r="O930">
        <f>(I930*21)/100</f>
      </c>
      <c t="s">
        <v>27</v>
      </c>
    </row>
    <row r="931" spans="1:5" ht="12.75">
      <c r="A931" s="37" t="s">
        <v>55</v>
      </c>
      <c r="E931" s="38" t="s">
        <v>58</v>
      </c>
    </row>
    <row r="932" spans="1:5" ht="12.75">
      <c r="A932" s="39" t="s">
        <v>57</v>
      </c>
      <c r="E932" s="40" t="s">
        <v>58</v>
      </c>
    </row>
    <row r="933" spans="1:5" ht="12.75">
      <c r="A933" t="s">
        <v>59</v>
      </c>
      <c r="E933" s="38" t="s">
        <v>58</v>
      </c>
    </row>
    <row r="934" spans="1:16" ht="25.5">
      <c r="A934" s="26" t="s">
        <v>50</v>
      </c>
      <c s="31" t="s">
        <v>5818</v>
      </c>
      <c s="31" t="s">
        <v>5810</v>
      </c>
      <c s="26" t="s">
        <v>3312</v>
      </c>
      <c s="32" t="s">
        <v>5819</v>
      </c>
      <c s="33" t="s">
        <v>82</v>
      </c>
      <c s="34">
        <v>1</v>
      </c>
      <c s="35">
        <v>0</v>
      </c>
      <c s="36">
        <f>ROUND(ROUND(H934,2)*ROUND(G934,5),2)</f>
      </c>
      <c r="O934">
        <f>(I934*21)/100</f>
      </c>
      <c t="s">
        <v>27</v>
      </c>
    </row>
    <row r="935" spans="1:5" ht="12.75">
      <c r="A935" s="37" t="s">
        <v>55</v>
      </c>
      <c r="E935" s="38" t="s">
        <v>58</v>
      </c>
    </row>
    <row r="936" spans="1:5" ht="12.75">
      <c r="A936" s="39" t="s">
        <v>57</v>
      </c>
      <c r="E936" s="40" t="s">
        <v>58</v>
      </c>
    </row>
    <row r="937" spans="1:5" ht="12.75">
      <c r="A937" t="s">
        <v>59</v>
      </c>
      <c r="E937" s="38" t="s">
        <v>58</v>
      </c>
    </row>
    <row r="938" spans="1:16" ht="25.5">
      <c r="A938" s="26" t="s">
        <v>50</v>
      </c>
      <c s="31" t="s">
        <v>5820</v>
      </c>
      <c s="31" t="s">
        <v>5810</v>
      </c>
      <c s="26" t="s">
        <v>3314</v>
      </c>
      <c s="32" t="s">
        <v>5821</v>
      </c>
      <c s="33" t="s">
        <v>82</v>
      </c>
      <c s="34">
        <v>1</v>
      </c>
      <c s="35">
        <v>0</v>
      </c>
      <c s="36">
        <f>ROUND(ROUND(H938,2)*ROUND(G938,5),2)</f>
      </c>
      <c r="O938">
        <f>(I938*21)/100</f>
      </c>
      <c t="s">
        <v>27</v>
      </c>
    </row>
    <row r="939" spans="1:5" ht="12.75">
      <c r="A939" s="37" t="s">
        <v>55</v>
      </c>
      <c r="E939" s="38" t="s">
        <v>58</v>
      </c>
    </row>
    <row r="940" spans="1:5" ht="12.75">
      <c r="A940" s="39" t="s">
        <v>57</v>
      </c>
      <c r="E940" s="40" t="s">
        <v>58</v>
      </c>
    </row>
    <row r="941" spans="1:5" ht="12.75">
      <c r="A941" t="s">
        <v>59</v>
      </c>
      <c r="E941" s="38" t="s">
        <v>58</v>
      </c>
    </row>
    <row r="942" spans="1:16" ht="25.5">
      <c r="A942" s="26" t="s">
        <v>50</v>
      </c>
      <c s="31" t="s">
        <v>5822</v>
      </c>
      <c s="31" t="s">
        <v>5810</v>
      </c>
      <c s="26" t="s">
        <v>3316</v>
      </c>
      <c s="32" t="s">
        <v>5823</v>
      </c>
      <c s="33" t="s">
        <v>82</v>
      </c>
      <c s="34">
        <v>1</v>
      </c>
      <c s="35">
        <v>0</v>
      </c>
      <c s="36">
        <f>ROUND(ROUND(H942,2)*ROUND(G942,5),2)</f>
      </c>
      <c r="O942">
        <f>(I942*21)/100</f>
      </c>
      <c t="s">
        <v>27</v>
      </c>
    </row>
    <row r="943" spans="1:5" ht="12.75">
      <c r="A943" s="37" t="s">
        <v>55</v>
      </c>
      <c r="E943" s="38" t="s">
        <v>58</v>
      </c>
    </row>
    <row r="944" spans="1:5" ht="12.75">
      <c r="A944" s="39" t="s">
        <v>57</v>
      </c>
      <c r="E944" s="40" t="s">
        <v>58</v>
      </c>
    </row>
    <row r="945" spans="1:5" ht="12.75">
      <c r="A945" t="s">
        <v>59</v>
      </c>
      <c r="E945" s="38" t="s">
        <v>58</v>
      </c>
    </row>
    <row r="946" spans="1:16" ht="25.5">
      <c r="A946" s="26" t="s">
        <v>50</v>
      </c>
      <c s="31" t="s">
        <v>5824</v>
      </c>
      <c s="31" t="s">
        <v>5810</v>
      </c>
      <c s="26" t="s">
        <v>3318</v>
      </c>
      <c s="32" t="s">
        <v>5825</v>
      </c>
      <c s="33" t="s">
        <v>82</v>
      </c>
      <c s="34">
        <v>1</v>
      </c>
      <c s="35">
        <v>0</v>
      </c>
      <c s="36">
        <f>ROUND(ROUND(H946,2)*ROUND(G946,5),2)</f>
      </c>
      <c r="O946">
        <f>(I946*21)/100</f>
      </c>
      <c t="s">
        <v>27</v>
      </c>
    </row>
    <row r="947" spans="1:5" ht="12.75">
      <c r="A947" s="37" t="s">
        <v>55</v>
      </c>
      <c r="E947" s="38" t="s">
        <v>58</v>
      </c>
    </row>
    <row r="948" spans="1:5" ht="12.75">
      <c r="A948" s="39" t="s">
        <v>57</v>
      </c>
      <c r="E948" s="40" t="s">
        <v>58</v>
      </c>
    </row>
    <row r="949" spans="1:5" ht="12.75">
      <c r="A949" t="s">
        <v>59</v>
      </c>
      <c r="E949" s="38" t="s">
        <v>58</v>
      </c>
    </row>
    <row r="950" spans="1:16" ht="25.5">
      <c r="A950" s="26" t="s">
        <v>50</v>
      </c>
      <c s="31" t="s">
        <v>5826</v>
      </c>
      <c s="31" t="s">
        <v>5810</v>
      </c>
      <c s="26" t="s">
        <v>4189</v>
      </c>
      <c s="32" t="s">
        <v>5827</v>
      </c>
      <c s="33" t="s">
        <v>82</v>
      </c>
      <c s="34">
        <v>1</v>
      </c>
      <c s="35">
        <v>0</v>
      </c>
      <c s="36">
        <f>ROUND(ROUND(H950,2)*ROUND(G950,5),2)</f>
      </c>
      <c r="O950">
        <f>(I950*21)/100</f>
      </c>
      <c t="s">
        <v>27</v>
      </c>
    </row>
    <row r="951" spans="1:5" ht="12.75">
      <c r="A951" s="37" t="s">
        <v>55</v>
      </c>
      <c r="E951" s="38" t="s">
        <v>58</v>
      </c>
    </row>
    <row r="952" spans="1:5" ht="12.75">
      <c r="A952" s="39" t="s">
        <v>57</v>
      </c>
      <c r="E952" s="40" t="s">
        <v>58</v>
      </c>
    </row>
    <row r="953" spans="1:5" ht="12.75">
      <c r="A953" t="s">
        <v>59</v>
      </c>
      <c r="E953" s="38" t="s">
        <v>58</v>
      </c>
    </row>
    <row r="954" spans="1:16" ht="25.5">
      <c r="A954" s="26" t="s">
        <v>50</v>
      </c>
      <c s="31" t="s">
        <v>5828</v>
      </c>
      <c s="31" t="s">
        <v>5829</v>
      </c>
      <c s="26" t="s">
        <v>52</v>
      </c>
      <c s="32" t="s">
        <v>5830</v>
      </c>
      <c s="33" t="s">
        <v>82</v>
      </c>
      <c s="34">
        <v>1</v>
      </c>
      <c s="35">
        <v>0</v>
      </c>
      <c s="36">
        <f>ROUND(ROUND(H954,2)*ROUND(G954,5),2)</f>
      </c>
      <c r="O954">
        <f>(I954*21)/100</f>
      </c>
      <c t="s">
        <v>27</v>
      </c>
    </row>
    <row r="955" spans="1:5" ht="12.75">
      <c r="A955" s="37" t="s">
        <v>55</v>
      </c>
      <c r="E955" s="38" t="s">
        <v>58</v>
      </c>
    </row>
    <row r="956" spans="1:5" ht="12.75">
      <c r="A956" s="39" t="s">
        <v>57</v>
      </c>
      <c r="E956" s="40" t="s">
        <v>58</v>
      </c>
    </row>
    <row r="957" spans="1:5" ht="12.75">
      <c r="A957" t="s">
        <v>59</v>
      </c>
      <c r="E957" s="38" t="s">
        <v>58</v>
      </c>
    </row>
    <row r="958" spans="1:16" ht="25.5">
      <c r="A958" s="26" t="s">
        <v>50</v>
      </c>
      <c s="31" t="s">
        <v>5831</v>
      </c>
      <c s="31" t="s">
        <v>5829</v>
      </c>
      <c s="26" t="s">
        <v>2502</v>
      </c>
      <c s="32" t="s">
        <v>5832</v>
      </c>
      <c s="33" t="s">
        <v>82</v>
      </c>
      <c s="34">
        <v>1</v>
      </c>
      <c s="35">
        <v>0</v>
      </c>
      <c s="36">
        <f>ROUND(ROUND(H958,2)*ROUND(G958,5),2)</f>
      </c>
      <c r="O958">
        <f>(I958*21)/100</f>
      </c>
      <c t="s">
        <v>27</v>
      </c>
    </row>
    <row r="959" spans="1:5" ht="12.75">
      <c r="A959" s="37" t="s">
        <v>55</v>
      </c>
      <c r="E959" s="38" t="s">
        <v>58</v>
      </c>
    </row>
    <row r="960" spans="1:5" ht="12.75">
      <c r="A960" s="39" t="s">
        <v>57</v>
      </c>
      <c r="E960" s="40" t="s">
        <v>58</v>
      </c>
    </row>
    <row r="961" spans="1:5" ht="12.75">
      <c r="A961" t="s">
        <v>59</v>
      </c>
      <c r="E961" s="38" t="s">
        <v>58</v>
      </c>
    </row>
    <row r="962" spans="1:16" ht="25.5">
      <c r="A962" s="26" t="s">
        <v>50</v>
      </c>
      <c s="31" t="s">
        <v>5833</v>
      </c>
      <c s="31" t="s">
        <v>5829</v>
      </c>
      <c s="26" t="s">
        <v>4183</v>
      </c>
      <c s="32" t="s">
        <v>5834</v>
      </c>
      <c s="33" t="s">
        <v>82</v>
      </c>
      <c s="34">
        <v>1</v>
      </c>
      <c s="35">
        <v>0</v>
      </c>
      <c s="36">
        <f>ROUND(ROUND(H962,2)*ROUND(G962,5),2)</f>
      </c>
      <c r="O962">
        <f>(I962*21)/100</f>
      </c>
      <c t="s">
        <v>27</v>
      </c>
    </row>
    <row r="963" spans="1:5" ht="12.75">
      <c r="A963" s="37" t="s">
        <v>55</v>
      </c>
      <c r="E963" s="38" t="s">
        <v>58</v>
      </c>
    </row>
    <row r="964" spans="1:5" ht="12.75">
      <c r="A964" s="39" t="s">
        <v>57</v>
      </c>
      <c r="E964" s="40" t="s">
        <v>58</v>
      </c>
    </row>
    <row r="965" spans="1:5" ht="12.75">
      <c r="A965" t="s">
        <v>59</v>
      </c>
      <c r="E965" s="38" t="s">
        <v>58</v>
      </c>
    </row>
    <row r="966" spans="1:16" ht="25.5">
      <c r="A966" s="26" t="s">
        <v>50</v>
      </c>
      <c s="31" t="s">
        <v>5835</v>
      </c>
      <c s="31" t="s">
        <v>5829</v>
      </c>
      <c s="26" t="s">
        <v>4184</v>
      </c>
      <c s="32" t="s">
        <v>5836</v>
      </c>
      <c s="33" t="s">
        <v>82</v>
      </c>
      <c s="34">
        <v>1</v>
      </c>
      <c s="35">
        <v>0</v>
      </c>
      <c s="36">
        <f>ROUND(ROUND(H966,2)*ROUND(G966,5),2)</f>
      </c>
      <c r="O966">
        <f>(I966*21)/100</f>
      </c>
      <c t="s">
        <v>27</v>
      </c>
    </row>
    <row r="967" spans="1:5" ht="12.75">
      <c r="A967" s="37" t="s">
        <v>55</v>
      </c>
      <c r="E967" s="38" t="s">
        <v>58</v>
      </c>
    </row>
    <row r="968" spans="1:5" ht="12.75">
      <c r="A968" s="39" t="s">
        <v>57</v>
      </c>
      <c r="E968" s="40" t="s">
        <v>58</v>
      </c>
    </row>
    <row r="969" spans="1:5" ht="12.75">
      <c r="A969" t="s">
        <v>59</v>
      </c>
      <c r="E969" s="38" t="s">
        <v>58</v>
      </c>
    </row>
    <row r="970" spans="1:16" ht="25.5">
      <c r="A970" s="26" t="s">
        <v>50</v>
      </c>
      <c s="31" t="s">
        <v>5837</v>
      </c>
      <c s="31" t="s">
        <v>5829</v>
      </c>
      <c s="26" t="s">
        <v>4185</v>
      </c>
      <c s="32" t="s">
        <v>5838</v>
      </c>
      <c s="33" t="s">
        <v>82</v>
      </c>
      <c s="34">
        <v>1</v>
      </c>
      <c s="35">
        <v>0</v>
      </c>
      <c s="36">
        <f>ROUND(ROUND(H970,2)*ROUND(G970,5),2)</f>
      </c>
      <c r="O970">
        <f>(I970*21)/100</f>
      </c>
      <c t="s">
        <v>27</v>
      </c>
    </row>
    <row r="971" spans="1:5" ht="12.75">
      <c r="A971" s="37" t="s">
        <v>55</v>
      </c>
      <c r="E971" s="38" t="s">
        <v>58</v>
      </c>
    </row>
    <row r="972" spans="1:5" ht="12.75">
      <c r="A972" s="39" t="s">
        <v>57</v>
      </c>
      <c r="E972" s="40" t="s">
        <v>58</v>
      </c>
    </row>
    <row r="973" spans="1:5" ht="12.75">
      <c r="A973" t="s">
        <v>59</v>
      </c>
      <c r="E973" s="38" t="s">
        <v>58</v>
      </c>
    </row>
    <row r="974" spans="1:16" ht="25.5">
      <c r="A974" s="26" t="s">
        <v>50</v>
      </c>
      <c s="31" t="s">
        <v>5839</v>
      </c>
      <c s="31" t="s">
        <v>5829</v>
      </c>
      <c s="26" t="s">
        <v>2505</v>
      </c>
      <c s="32" t="s">
        <v>5840</v>
      </c>
      <c s="33" t="s">
        <v>82</v>
      </c>
      <c s="34">
        <v>1</v>
      </c>
      <c s="35">
        <v>0</v>
      </c>
      <c s="36">
        <f>ROUND(ROUND(H974,2)*ROUND(G974,5),2)</f>
      </c>
      <c r="O974">
        <f>(I974*21)/100</f>
      </c>
      <c t="s">
        <v>27</v>
      </c>
    </row>
    <row r="975" spans="1:5" ht="12.75">
      <c r="A975" s="37" t="s">
        <v>55</v>
      </c>
      <c r="E975" s="38" t="s">
        <v>58</v>
      </c>
    </row>
    <row r="976" spans="1:5" ht="12.75">
      <c r="A976" s="39" t="s">
        <v>57</v>
      </c>
      <c r="E976" s="40" t="s">
        <v>58</v>
      </c>
    </row>
    <row r="977" spans="1:5" ht="12.75">
      <c r="A977" t="s">
        <v>59</v>
      </c>
      <c r="E977" s="38" t="s">
        <v>58</v>
      </c>
    </row>
    <row r="978" spans="1:16" ht="25.5">
      <c r="A978" s="26" t="s">
        <v>50</v>
      </c>
      <c s="31" t="s">
        <v>5841</v>
      </c>
      <c s="31" t="s">
        <v>5829</v>
      </c>
      <c s="26" t="s">
        <v>3310</v>
      </c>
      <c s="32" t="s">
        <v>5842</v>
      </c>
      <c s="33" t="s">
        <v>82</v>
      </c>
      <c s="34">
        <v>1</v>
      </c>
      <c s="35">
        <v>0</v>
      </c>
      <c s="36">
        <f>ROUND(ROUND(H978,2)*ROUND(G978,5),2)</f>
      </c>
      <c r="O978">
        <f>(I978*21)/100</f>
      </c>
      <c t="s">
        <v>27</v>
      </c>
    </row>
    <row r="979" spans="1:5" ht="12.75">
      <c r="A979" s="37" t="s">
        <v>55</v>
      </c>
      <c r="E979" s="38" t="s">
        <v>58</v>
      </c>
    </row>
    <row r="980" spans="1:5" ht="12.75">
      <c r="A980" s="39" t="s">
        <v>57</v>
      </c>
      <c r="E980" s="40" t="s">
        <v>58</v>
      </c>
    </row>
    <row r="981" spans="1:5" ht="12.75">
      <c r="A981" t="s">
        <v>59</v>
      </c>
      <c r="E981" s="38" t="s">
        <v>58</v>
      </c>
    </row>
    <row r="982" spans="1:16" ht="25.5">
      <c r="A982" s="26" t="s">
        <v>50</v>
      </c>
      <c s="31" t="s">
        <v>5843</v>
      </c>
      <c s="31" t="s">
        <v>5829</v>
      </c>
      <c s="26" t="s">
        <v>3312</v>
      </c>
      <c s="32" t="s">
        <v>5844</v>
      </c>
      <c s="33" t="s">
        <v>82</v>
      </c>
      <c s="34">
        <v>1</v>
      </c>
      <c s="35">
        <v>0</v>
      </c>
      <c s="36">
        <f>ROUND(ROUND(H982,2)*ROUND(G982,5),2)</f>
      </c>
      <c r="O982">
        <f>(I982*21)/100</f>
      </c>
      <c t="s">
        <v>27</v>
      </c>
    </row>
    <row r="983" spans="1:5" ht="12.75">
      <c r="A983" s="37" t="s">
        <v>55</v>
      </c>
      <c r="E983" s="38" t="s">
        <v>58</v>
      </c>
    </row>
    <row r="984" spans="1:5" ht="12.75">
      <c r="A984" s="39" t="s">
        <v>57</v>
      </c>
      <c r="E984" s="40" t="s">
        <v>58</v>
      </c>
    </row>
    <row r="985" spans="1:5" ht="12.75">
      <c r="A985" t="s">
        <v>59</v>
      </c>
      <c r="E985" s="38" t="s">
        <v>58</v>
      </c>
    </row>
    <row r="986" spans="1:16" ht="25.5">
      <c r="A986" s="26" t="s">
        <v>50</v>
      </c>
      <c s="31" t="s">
        <v>5845</v>
      </c>
      <c s="31" t="s">
        <v>5829</v>
      </c>
      <c s="26" t="s">
        <v>3314</v>
      </c>
      <c s="32" t="s">
        <v>5846</v>
      </c>
      <c s="33" t="s">
        <v>82</v>
      </c>
      <c s="34">
        <v>1</v>
      </c>
      <c s="35">
        <v>0</v>
      </c>
      <c s="36">
        <f>ROUND(ROUND(H986,2)*ROUND(G986,5),2)</f>
      </c>
      <c r="O986">
        <f>(I986*21)/100</f>
      </c>
      <c t="s">
        <v>27</v>
      </c>
    </row>
    <row r="987" spans="1:5" ht="12.75">
      <c r="A987" s="37" t="s">
        <v>55</v>
      </c>
      <c r="E987" s="38" t="s">
        <v>58</v>
      </c>
    </row>
    <row r="988" spans="1:5" ht="12.75">
      <c r="A988" s="39" t="s">
        <v>57</v>
      </c>
      <c r="E988" s="40" t="s">
        <v>58</v>
      </c>
    </row>
    <row r="989" spans="1:5" ht="12.75">
      <c r="A989" t="s">
        <v>59</v>
      </c>
      <c r="E989" s="38" t="s">
        <v>58</v>
      </c>
    </row>
    <row r="990" spans="1:16" ht="25.5">
      <c r="A990" s="26" t="s">
        <v>50</v>
      </c>
      <c s="31" t="s">
        <v>5847</v>
      </c>
      <c s="31" t="s">
        <v>5829</v>
      </c>
      <c s="26" t="s">
        <v>3316</v>
      </c>
      <c s="32" t="s">
        <v>5846</v>
      </c>
      <c s="33" t="s">
        <v>82</v>
      </c>
      <c s="34">
        <v>1</v>
      </c>
      <c s="35">
        <v>0</v>
      </c>
      <c s="36">
        <f>ROUND(ROUND(H990,2)*ROUND(G990,5),2)</f>
      </c>
      <c r="O990">
        <f>(I990*21)/100</f>
      </c>
      <c t="s">
        <v>27</v>
      </c>
    </row>
    <row r="991" spans="1:5" ht="12.75">
      <c r="A991" s="37" t="s">
        <v>55</v>
      </c>
      <c r="E991" s="38" t="s">
        <v>58</v>
      </c>
    </row>
    <row r="992" spans="1:5" ht="12.75">
      <c r="A992" s="39" t="s">
        <v>57</v>
      </c>
      <c r="E992" s="40" t="s">
        <v>58</v>
      </c>
    </row>
    <row r="993" spans="1:5" ht="12.75">
      <c r="A993" t="s">
        <v>59</v>
      </c>
      <c r="E993" s="38" t="s">
        <v>58</v>
      </c>
    </row>
    <row r="994" spans="1:16" ht="25.5">
      <c r="A994" s="26" t="s">
        <v>50</v>
      </c>
      <c s="31" t="s">
        <v>5848</v>
      </c>
      <c s="31" t="s">
        <v>5829</v>
      </c>
      <c s="26" t="s">
        <v>3318</v>
      </c>
      <c s="32" t="s">
        <v>5849</v>
      </c>
      <c s="33" t="s">
        <v>82</v>
      </c>
      <c s="34">
        <v>1</v>
      </c>
      <c s="35">
        <v>0</v>
      </c>
      <c s="36">
        <f>ROUND(ROUND(H994,2)*ROUND(G994,5),2)</f>
      </c>
      <c r="O994">
        <f>(I994*21)/100</f>
      </c>
      <c t="s">
        <v>27</v>
      </c>
    </row>
    <row r="995" spans="1:5" ht="12.75">
      <c r="A995" s="37" t="s">
        <v>55</v>
      </c>
      <c r="E995" s="38" t="s">
        <v>58</v>
      </c>
    </row>
    <row r="996" spans="1:5" ht="12.75">
      <c r="A996" s="39" t="s">
        <v>57</v>
      </c>
      <c r="E996" s="40" t="s">
        <v>58</v>
      </c>
    </row>
    <row r="997" spans="1:5" ht="12.75">
      <c r="A997" t="s">
        <v>59</v>
      </c>
      <c r="E997" s="38" t="s">
        <v>58</v>
      </c>
    </row>
    <row r="998" spans="1:16" ht="25.5">
      <c r="A998" s="26" t="s">
        <v>50</v>
      </c>
      <c s="31" t="s">
        <v>5850</v>
      </c>
      <c s="31" t="s">
        <v>5829</v>
      </c>
      <c s="26" t="s">
        <v>4189</v>
      </c>
      <c s="32" t="s">
        <v>5819</v>
      </c>
      <c s="33" t="s">
        <v>82</v>
      </c>
      <c s="34">
        <v>1</v>
      </c>
      <c s="35">
        <v>0</v>
      </c>
      <c s="36">
        <f>ROUND(ROUND(H998,2)*ROUND(G998,5),2)</f>
      </c>
      <c r="O998">
        <f>(I998*21)/100</f>
      </c>
      <c t="s">
        <v>27</v>
      </c>
    </row>
    <row r="999" spans="1:5" ht="12.75">
      <c r="A999" s="37" t="s">
        <v>55</v>
      </c>
      <c r="E999" s="38" t="s">
        <v>58</v>
      </c>
    </row>
    <row r="1000" spans="1:5" ht="12.75">
      <c r="A1000" s="39" t="s">
        <v>57</v>
      </c>
      <c r="E1000" s="40" t="s">
        <v>58</v>
      </c>
    </row>
    <row r="1001" spans="1:5" ht="12.75">
      <c r="A1001" t="s">
        <v>59</v>
      </c>
      <c r="E1001" s="38" t="s">
        <v>58</v>
      </c>
    </row>
    <row r="1002" spans="1:16" ht="25.5">
      <c r="A1002" s="26" t="s">
        <v>50</v>
      </c>
      <c s="31" t="s">
        <v>5851</v>
      </c>
      <c s="31" t="s">
        <v>5829</v>
      </c>
      <c s="26" t="s">
        <v>4190</v>
      </c>
      <c s="32" t="s">
        <v>5852</v>
      </c>
      <c s="33" t="s">
        <v>82</v>
      </c>
      <c s="34">
        <v>1</v>
      </c>
      <c s="35">
        <v>0</v>
      </c>
      <c s="36">
        <f>ROUND(ROUND(H1002,2)*ROUND(G1002,5),2)</f>
      </c>
      <c r="O1002">
        <f>(I1002*21)/100</f>
      </c>
      <c t="s">
        <v>27</v>
      </c>
    </row>
    <row r="1003" spans="1:5" ht="12.75">
      <c r="A1003" s="37" t="s">
        <v>55</v>
      </c>
      <c r="E1003" s="38" t="s">
        <v>58</v>
      </c>
    </row>
    <row r="1004" spans="1:5" ht="12.75">
      <c r="A1004" s="39" t="s">
        <v>57</v>
      </c>
      <c r="E1004" s="40" t="s">
        <v>58</v>
      </c>
    </row>
    <row r="1005" spans="1:5" ht="12.75">
      <c r="A1005" t="s">
        <v>59</v>
      </c>
      <c r="E1005" s="38" t="s">
        <v>58</v>
      </c>
    </row>
    <row r="1006" spans="1:16" ht="25.5">
      <c r="A1006" s="26" t="s">
        <v>50</v>
      </c>
      <c s="31" t="s">
        <v>5853</v>
      </c>
      <c s="31" t="s">
        <v>5854</v>
      </c>
      <c s="26" t="s">
        <v>52</v>
      </c>
      <c s="32" t="s">
        <v>5855</v>
      </c>
      <c s="33" t="s">
        <v>82</v>
      </c>
      <c s="34">
        <v>1</v>
      </c>
      <c s="35">
        <v>0</v>
      </c>
      <c s="36">
        <f>ROUND(ROUND(H1006,2)*ROUND(G1006,5),2)</f>
      </c>
      <c r="O1006">
        <f>(I1006*21)/100</f>
      </c>
      <c t="s">
        <v>27</v>
      </c>
    </row>
    <row r="1007" spans="1:5" ht="12.75">
      <c r="A1007" s="37" t="s">
        <v>55</v>
      </c>
      <c r="E1007" s="38" t="s">
        <v>58</v>
      </c>
    </row>
    <row r="1008" spans="1:5" ht="12.75">
      <c r="A1008" s="39" t="s">
        <v>57</v>
      </c>
      <c r="E1008" s="40" t="s">
        <v>58</v>
      </c>
    </row>
    <row r="1009" spans="1:5" ht="12.75">
      <c r="A1009" t="s">
        <v>59</v>
      </c>
      <c r="E1009" s="38" t="s">
        <v>58</v>
      </c>
    </row>
    <row r="1010" spans="1:16" ht="25.5">
      <c r="A1010" s="26" t="s">
        <v>50</v>
      </c>
      <c s="31" t="s">
        <v>5856</v>
      </c>
      <c s="31" t="s">
        <v>5857</v>
      </c>
      <c s="26" t="s">
        <v>52</v>
      </c>
      <c s="32" t="s">
        <v>5858</v>
      </c>
      <c s="33" t="s">
        <v>82</v>
      </c>
      <c s="34">
        <v>1</v>
      </c>
      <c s="35">
        <v>0</v>
      </c>
      <c s="36">
        <f>ROUND(ROUND(H1010,2)*ROUND(G1010,5),2)</f>
      </c>
      <c r="O1010">
        <f>(I1010*21)/100</f>
      </c>
      <c t="s">
        <v>27</v>
      </c>
    </row>
    <row r="1011" spans="1:5" ht="12.75">
      <c r="A1011" s="37" t="s">
        <v>55</v>
      </c>
      <c r="E1011" s="38" t="s">
        <v>58</v>
      </c>
    </row>
    <row r="1012" spans="1:5" ht="12.75">
      <c r="A1012" s="39" t="s">
        <v>57</v>
      </c>
      <c r="E1012" s="40" t="s">
        <v>58</v>
      </c>
    </row>
    <row r="1013" spans="1:5" ht="12.75">
      <c r="A1013" t="s">
        <v>59</v>
      </c>
      <c r="E1013" s="38" t="s">
        <v>58</v>
      </c>
    </row>
    <row r="1014" spans="1:16" ht="25.5">
      <c r="A1014" s="26" t="s">
        <v>50</v>
      </c>
      <c s="31" t="s">
        <v>5859</v>
      </c>
      <c s="31" t="s">
        <v>5857</v>
      </c>
      <c s="26" t="s">
        <v>2502</v>
      </c>
      <c s="32" t="s">
        <v>5813</v>
      </c>
      <c s="33" t="s">
        <v>82</v>
      </c>
      <c s="34">
        <v>1</v>
      </c>
      <c s="35">
        <v>0</v>
      </c>
      <c s="36">
        <f>ROUND(ROUND(H1014,2)*ROUND(G1014,5),2)</f>
      </c>
      <c r="O1014">
        <f>(I1014*21)/100</f>
      </c>
      <c t="s">
        <v>27</v>
      </c>
    </row>
    <row r="1015" spans="1:5" ht="12.75">
      <c r="A1015" s="37" t="s">
        <v>55</v>
      </c>
      <c r="E1015" s="38" t="s">
        <v>58</v>
      </c>
    </row>
    <row r="1016" spans="1:5" ht="12.75">
      <c r="A1016" s="39" t="s">
        <v>57</v>
      </c>
      <c r="E1016" s="40" t="s">
        <v>58</v>
      </c>
    </row>
    <row r="1017" spans="1:5" ht="12.75">
      <c r="A1017" t="s">
        <v>59</v>
      </c>
      <c r="E1017" s="38" t="s">
        <v>58</v>
      </c>
    </row>
    <row r="1018" spans="1:16" ht="25.5">
      <c r="A1018" s="26" t="s">
        <v>50</v>
      </c>
      <c s="31" t="s">
        <v>5860</v>
      </c>
      <c s="31" t="s">
        <v>5857</v>
      </c>
      <c s="26" t="s">
        <v>4183</v>
      </c>
      <c s="32" t="s">
        <v>5861</v>
      </c>
      <c s="33" t="s">
        <v>82</v>
      </c>
      <c s="34">
        <v>1</v>
      </c>
      <c s="35">
        <v>0</v>
      </c>
      <c s="36">
        <f>ROUND(ROUND(H1018,2)*ROUND(G1018,5),2)</f>
      </c>
      <c r="O1018">
        <f>(I1018*21)/100</f>
      </c>
      <c t="s">
        <v>27</v>
      </c>
    </row>
    <row r="1019" spans="1:5" ht="12.75">
      <c r="A1019" s="37" t="s">
        <v>55</v>
      </c>
      <c r="E1019" s="38" t="s">
        <v>58</v>
      </c>
    </row>
    <row r="1020" spans="1:5" ht="12.75">
      <c r="A1020" s="39" t="s">
        <v>57</v>
      </c>
      <c r="E1020" s="40" t="s">
        <v>58</v>
      </c>
    </row>
    <row r="1021" spans="1:5" ht="12.75">
      <c r="A1021" t="s">
        <v>59</v>
      </c>
      <c r="E1021" s="38" t="s">
        <v>58</v>
      </c>
    </row>
    <row r="1022" spans="1:16" ht="25.5">
      <c r="A1022" s="26" t="s">
        <v>50</v>
      </c>
      <c s="31" t="s">
        <v>5862</v>
      </c>
      <c s="31" t="s">
        <v>5857</v>
      </c>
      <c s="26" t="s">
        <v>4184</v>
      </c>
      <c s="32" t="s">
        <v>5861</v>
      </c>
      <c s="33" t="s">
        <v>82</v>
      </c>
      <c s="34">
        <v>1</v>
      </c>
      <c s="35">
        <v>0</v>
      </c>
      <c s="36">
        <f>ROUND(ROUND(H1022,2)*ROUND(G1022,5),2)</f>
      </c>
      <c r="O1022">
        <f>(I1022*21)/100</f>
      </c>
      <c t="s">
        <v>27</v>
      </c>
    </row>
    <row r="1023" spans="1:5" ht="12.75">
      <c r="A1023" s="37" t="s">
        <v>55</v>
      </c>
      <c r="E1023" s="38" t="s">
        <v>58</v>
      </c>
    </row>
    <row r="1024" spans="1:5" ht="12.75">
      <c r="A1024" s="39" t="s">
        <v>57</v>
      </c>
      <c r="E1024" s="40" t="s">
        <v>58</v>
      </c>
    </row>
    <row r="1025" spans="1:5" ht="12.75">
      <c r="A1025" t="s">
        <v>59</v>
      </c>
      <c r="E1025" s="38" t="s">
        <v>58</v>
      </c>
    </row>
    <row r="1026" spans="1:16" ht="25.5">
      <c r="A1026" s="26" t="s">
        <v>50</v>
      </c>
      <c s="31" t="s">
        <v>5863</v>
      </c>
      <c s="31" t="s">
        <v>5857</v>
      </c>
      <c s="26" t="s">
        <v>2505</v>
      </c>
      <c s="32" t="s">
        <v>5821</v>
      </c>
      <c s="33" t="s">
        <v>82</v>
      </c>
      <c s="34">
        <v>1</v>
      </c>
      <c s="35">
        <v>0</v>
      </c>
      <c s="36">
        <f>ROUND(ROUND(H1026,2)*ROUND(G1026,5),2)</f>
      </c>
      <c r="O1026">
        <f>(I1026*21)/100</f>
      </c>
      <c t="s">
        <v>27</v>
      </c>
    </row>
    <row r="1027" spans="1:5" ht="12.75">
      <c r="A1027" s="37" t="s">
        <v>55</v>
      </c>
      <c r="E1027" s="38" t="s">
        <v>58</v>
      </c>
    </row>
    <row r="1028" spans="1:5" ht="12.75">
      <c r="A1028" s="39" t="s">
        <v>57</v>
      </c>
      <c r="E1028" s="40" t="s">
        <v>58</v>
      </c>
    </row>
    <row r="1029" spans="1:5" ht="12.75">
      <c r="A1029" t="s">
        <v>59</v>
      </c>
      <c r="E1029" s="38" t="s">
        <v>58</v>
      </c>
    </row>
    <row r="1030" spans="1:16" ht="25.5">
      <c r="A1030" s="26" t="s">
        <v>50</v>
      </c>
      <c s="31" t="s">
        <v>5864</v>
      </c>
      <c s="31" t="s">
        <v>5857</v>
      </c>
      <c s="26" t="s">
        <v>3310</v>
      </c>
      <c s="32" t="s">
        <v>5865</v>
      </c>
      <c s="33" t="s">
        <v>82</v>
      </c>
      <c s="34">
        <v>1</v>
      </c>
      <c s="35">
        <v>0</v>
      </c>
      <c s="36">
        <f>ROUND(ROUND(H1030,2)*ROUND(G1030,5),2)</f>
      </c>
      <c r="O1030">
        <f>(I1030*21)/100</f>
      </c>
      <c t="s">
        <v>27</v>
      </c>
    </row>
    <row r="1031" spans="1:5" ht="12.75">
      <c r="A1031" s="37" t="s">
        <v>55</v>
      </c>
      <c r="E1031" s="38" t="s">
        <v>58</v>
      </c>
    </row>
    <row r="1032" spans="1:5" ht="12.75">
      <c r="A1032" s="39" t="s">
        <v>57</v>
      </c>
      <c r="E1032" s="40" t="s">
        <v>58</v>
      </c>
    </row>
    <row r="1033" spans="1:5" ht="12.75">
      <c r="A1033" t="s">
        <v>59</v>
      </c>
      <c r="E1033" s="38" t="s">
        <v>58</v>
      </c>
    </row>
    <row r="1034" spans="1:16" ht="25.5">
      <c r="A1034" s="26" t="s">
        <v>50</v>
      </c>
      <c s="31" t="s">
        <v>5866</v>
      </c>
      <c s="31" t="s">
        <v>5857</v>
      </c>
      <c s="26" t="s">
        <v>3312</v>
      </c>
      <c s="32" t="s">
        <v>5867</v>
      </c>
      <c s="33" t="s">
        <v>82</v>
      </c>
      <c s="34">
        <v>1</v>
      </c>
      <c s="35">
        <v>0</v>
      </c>
      <c s="36">
        <f>ROUND(ROUND(H1034,2)*ROUND(G1034,5),2)</f>
      </c>
      <c r="O1034">
        <f>(I1034*21)/100</f>
      </c>
      <c t="s">
        <v>27</v>
      </c>
    </row>
    <row r="1035" spans="1:5" ht="12.75">
      <c r="A1035" s="37" t="s">
        <v>55</v>
      </c>
      <c r="E1035" s="38" t="s">
        <v>58</v>
      </c>
    </row>
    <row r="1036" spans="1:5" ht="12.75">
      <c r="A1036" s="39" t="s">
        <v>57</v>
      </c>
      <c r="E1036" s="40" t="s">
        <v>58</v>
      </c>
    </row>
    <row r="1037" spans="1:5" ht="12.75">
      <c r="A1037" t="s">
        <v>59</v>
      </c>
      <c r="E1037" s="38" t="s">
        <v>58</v>
      </c>
    </row>
    <row r="1038" spans="1:16" ht="25.5">
      <c r="A1038" s="26" t="s">
        <v>50</v>
      </c>
      <c s="31" t="s">
        <v>5868</v>
      </c>
      <c s="31" t="s">
        <v>5857</v>
      </c>
      <c s="26" t="s">
        <v>3314</v>
      </c>
      <c s="32" t="s">
        <v>5867</v>
      </c>
      <c s="33" t="s">
        <v>82</v>
      </c>
      <c s="34">
        <v>1</v>
      </c>
      <c s="35">
        <v>0</v>
      </c>
      <c s="36">
        <f>ROUND(ROUND(H1038,2)*ROUND(G1038,5),2)</f>
      </c>
      <c r="O1038">
        <f>(I1038*21)/100</f>
      </c>
      <c t="s">
        <v>27</v>
      </c>
    </row>
    <row r="1039" spans="1:5" ht="12.75">
      <c r="A1039" s="37" t="s">
        <v>55</v>
      </c>
      <c r="E1039" s="38" t="s">
        <v>58</v>
      </c>
    </row>
    <row r="1040" spans="1:5" ht="12.75">
      <c r="A1040" s="39" t="s">
        <v>57</v>
      </c>
      <c r="E1040" s="40" t="s">
        <v>58</v>
      </c>
    </row>
    <row r="1041" spans="1:5" ht="12.75">
      <c r="A1041" t="s">
        <v>59</v>
      </c>
      <c r="E1041" s="38" t="s">
        <v>58</v>
      </c>
    </row>
    <row r="1042" spans="1:16" ht="25.5">
      <c r="A1042" s="26" t="s">
        <v>50</v>
      </c>
      <c s="31" t="s">
        <v>5869</v>
      </c>
      <c s="31" t="s">
        <v>5857</v>
      </c>
      <c s="26" t="s">
        <v>3316</v>
      </c>
      <c s="32" t="s">
        <v>5870</v>
      </c>
      <c s="33" t="s">
        <v>82</v>
      </c>
      <c s="34">
        <v>1</v>
      </c>
      <c s="35">
        <v>0</v>
      </c>
      <c s="36">
        <f>ROUND(ROUND(H1042,2)*ROUND(G1042,5),2)</f>
      </c>
      <c r="O1042">
        <f>(I1042*21)/100</f>
      </c>
      <c t="s">
        <v>27</v>
      </c>
    </row>
    <row r="1043" spans="1:5" ht="12.75">
      <c r="A1043" s="37" t="s">
        <v>55</v>
      </c>
      <c r="E1043" s="38" t="s">
        <v>58</v>
      </c>
    </row>
    <row r="1044" spans="1:5" ht="12.75">
      <c r="A1044" s="39" t="s">
        <v>57</v>
      </c>
      <c r="E1044" s="40" t="s">
        <v>58</v>
      </c>
    </row>
    <row r="1045" spans="1:5" ht="12.75">
      <c r="A1045" t="s">
        <v>59</v>
      </c>
      <c r="E1045" s="38" t="s">
        <v>58</v>
      </c>
    </row>
    <row r="1046" spans="1:16" ht="25.5">
      <c r="A1046" s="26" t="s">
        <v>50</v>
      </c>
      <c s="31" t="s">
        <v>5871</v>
      </c>
      <c s="31" t="s">
        <v>5857</v>
      </c>
      <c s="26" t="s">
        <v>3318</v>
      </c>
      <c s="32" t="s">
        <v>5872</v>
      </c>
      <c s="33" t="s">
        <v>82</v>
      </c>
      <c s="34">
        <v>1</v>
      </c>
      <c s="35">
        <v>0</v>
      </c>
      <c s="36">
        <f>ROUND(ROUND(H1046,2)*ROUND(G1046,5),2)</f>
      </c>
      <c r="O1046">
        <f>(I1046*21)/100</f>
      </c>
      <c t="s">
        <v>27</v>
      </c>
    </row>
    <row r="1047" spans="1:5" ht="12.75">
      <c r="A1047" s="37" t="s">
        <v>55</v>
      </c>
      <c r="E1047" s="38" t="s">
        <v>58</v>
      </c>
    </row>
    <row r="1048" spans="1:5" ht="12.75">
      <c r="A1048" s="39" t="s">
        <v>57</v>
      </c>
      <c r="E1048" s="40" t="s">
        <v>58</v>
      </c>
    </row>
    <row r="1049" spans="1:5" ht="12.75">
      <c r="A1049" t="s">
        <v>59</v>
      </c>
      <c r="E1049" s="38" t="s">
        <v>58</v>
      </c>
    </row>
    <row r="1050" spans="1:16" ht="25.5">
      <c r="A1050" s="26" t="s">
        <v>50</v>
      </c>
      <c s="31" t="s">
        <v>5873</v>
      </c>
      <c s="31" t="s">
        <v>5857</v>
      </c>
      <c s="26" t="s">
        <v>4189</v>
      </c>
      <c s="32" t="s">
        <v>5874</v>
      </c>
      <c s="33" t="s">
        <v>82</v>
      </c>
      <c s="34">
        <v>1</v>
      </c>
      <c s="35">
        <v>0</v>
      </c>
      <c s="36">
        <f>ROUND(ROUND(H1050,2)*ROUND(G1050,5),2)</f>
      </c>
      <c r="O1050">
        <f>(I1050*21)/100</f>
      </c>
      <c t="s">
        <v>27</v>
      </c>
    </row>
    <row r="1051" spans="1:5" ht="12.75">
      <c r="A1051" s="37" t="s">
        <v>55</v>
      </c>
      <c r="E1051" s="38" t="s">
        <v>58</v>
      </c>
    </row>
    <row r="1052" spans="1:5" ht="12.75">
      <c r="A1052" s="39" t="s">
        <v>57</v>
      </c>
      <c r="E1052" s="40" t="s">
        <v>58</v>
      </c>
    </row>
    <row r="1053" spans="1:5" ht="12.75">
      <c r="A1053" t="s">
        <v>59</v>
      </c>
      <c r="E1053" s="38" t="s">
        <v>58</v>
      </c>
    </row>
    <row r="1054" spans="1:16" ht="25.5">
      <c r="A1054" s="26" t="s">
        <v>50</v>
      </c>
      <c s="31" t="s">
        <v>5875</v>
      </c>
      <c s="31" t="s">
        <v>5857</v>
      </c>
      <c s="26" t="s">
        <v>4190</v>
      </c>
      <c s="32" t="s">
        <v>5876</v>
      </c>
      <c s="33" t="s">
        <v>82</v>
      </c>
      <c s="34">
        <v>1</v>
      </c>
      <c s="35">
        <v>0</v>
      </c>
      <c s="36">
        <f>ROUND(ROUND(H1054,2)*ROUND(G1054,5),2)</f>
      </c>
      <c r="O1054">
        <f>(I1054*21)/100</f>
      </c>
      <c t="s">
        <v>27</v>
      </c>
    </row>
    <row r="1055" spans="1:5" ht="12.75">
      <c r="A1055" s="37" t="s">
        <v>55</v>
      </c>
      <c r="E1055" s="38" t="s">
        <v>58</v>
      </c>
    </row>
    <row r="1056" spans="1:5" ht="12.75">
      <c r="A1056" s="39" t="s">
        <v>57</v>
      </c>
      <c r="E1056" s="40" t="s">
        <v>58</v>
      </c>
    </row>
    <row r="1057" spans="1:5" ht="12.75">
      <c r="A1057" t="s">
        <v>59</v>
      </c>
      <c r="E1057" s="38" t="s">
        <v>58</v>
      </c>
    </row>
    <row r="1058" spans="1:16" ht="25.5">
      <c r="A1058" s="26" t="s">
        <v>50</v>
      </c>
      <c s="31" t="s">
        <v>5877</v>
      </c>
      <c s="31" t="s">
        <v>5878</v>
      </c>
      <c s="26" t="s">
        <v>52</v>
      </c>
      <c s="32" t="s">
        <v>5861</v>
      </c>
      <c s="33" t="s">
        <v>82</v>
      </c>
      <c s="34">
        <v>1</v>
      </c>
      <c s="35">
        <v>0</v>
      </c>
      <c s="36">
        <f>ROUND(ROUND(H1058,2)*ROUND(G1058,5),2)</f>
      </c>
      <c r="O1058">
        <f>(I1058*21)/100</f>
      </c>
      <c t="s">
        <v>27</v>
      </c>
    </row>
    <row r="1059" spans="1:5" ht="12.75">
      <c r="A1059" s="37" t="s">
        <v>55</v>
      </c>
      <c r="E1059" s="38" t="s">
        <v>58</v>
      </c>
    </row>
    <row r="1060" spans="1:5" ht="12.75">
      <c r="A1060" s="39" t="s">
        <v>57</v>
      </c>
      <c r="E1060" s="40" t="s">
        <v>58</v>
      </c>
    </row>
    <row r="1061" spans="1:5" ht="12.75">
      <c r="A1061" t="s">
        <v>59</v>
      </c>
      <c r="E1061" s="38" t="s">
        <v>58</v>
      </c>
    </row>
    <row r="1062" spans="1:16" ht="25.5">
      <c r="A1062" s="26" t="s">
        <v>50</v>
      </c>
      <c s="31" t="s">
        <v>5879</v>
      </c>
      <c s="31" t="s">
        <v>5878</v>
      </c>
      <c s="26" t="s">
        <v>2502</v>
      </c>
      <c s="32" t="s">
        <v>5861</v>
      </c>
      <c s="33" t="s">
        <v>82</v>
      </c>
      <c s="34">
        <v>1</v>
      </c>
      <c s="35">
        <v>0</v>
      </c>
      <c s="36">
        <f>ROUND(ROUND(H1062,2)*ROUND(G1062,5),2)</f>
      </c>
      <c r="O1062">
        <f>(I1062*21)/100</f>
      </c>
      <c t="s">
        <v>27</v>
      </c>
    </row>
    <row r="1063" spans="1:5" ht="12.75">
      <c r="A1063" s="37" t="s">
        <v>55</v>
      </c>
      <c r="E1063" s="38" t="s">
        <v>58</v>
      </c>
    </row>
    <row r="1064" spans="1:5" ht="12.75">
      <c r="A1064" s="39" t="s">
        <v>57</v>
      </c>
      <c r="E1064" s="40" t="s">
        <v>58</v>
      </c>
    </row>
    <row r="1065" spans="1:5" ht="12.75">
      <c r="A1065" t="s">
        <v>59</v>
      </c>
      <c r="E1065" s="38" t="s">
        <v>58</v>
      </c>
    </row>
    <row r="1066" spans="1:16" ht="25.5">
      <c r="A1066" s="26" t="s">
        <v>50</v>
      </c>
      <c s="31" t="s">
        <v>5880</v>
      </c>
      <c s="31" t="s">
        <v>5878</v>
      </c>
      <c s="26" t="s">
        <v>2505</v>
      </c>
      <c s="32" t="s">
        <v>5881</v>
      </c>
      <c s="33" t="s">
        <v>82</v>
      </c>
      <c s="34">
        <v>1</v>
      </c>
      <c s="35">
        <v>0</v>
      </c>
      <c s="36">
        <f>ROUND(ROUND(H1066,2)*ROUND(G1066,5),2)</f>
      </c>
      <c r="O1066">
        <f>(I1066*21)/100</f>
      </c>
      <c t="s">
        <v>27</v>
      </c>
    </row>
    <row r="1067" spans="1:5" ht="12.75">
      <c r="A1067" s="37" t="s">
        <v>55</v>
      </c>
      <c r="E1067" s="38" t="s">
        <v>58</v>
      </c>
    </row>
    <row r="1068" spans="1:5" ht="12.75">
      <c r="A1068" s="39" t="s">
        <v>57</v>
      </c>
      <c r="E1068" s="40" t="s">
        <v>58</v>
      </c>
    </row>
    <row r="1069" spans="1:5" ht="12.75">
      <c r="A1069" t="s">
        <v>59</v>
      </c>
      <c r="E1069" s="38" t="s">
        <v>58</v>
      </c>
    </row>
    <row r="1070" spans="1:16" ht="25.5">
      <c r="A1070" s="26" t="s">
        <v>50</v>
      </c>
      <c s="31" t="s">
        <v>5882</v>
      </c>
      <c s="31" t="s">
        <v>5878</v>
      </c>
      <c s="26" t="s">
        <v>3310</v>
      </c>
      <c s="32" t="s">
        <v>5883</v>
      </c>
      <c s="33" t="s">
        <v>82</v>
      </c>
      <c s="34">
        <v>1</v>
      </c>
      <c s="35">
        <v>0</v>
      </c>
      <c s="36">
        <f>ROUND(ROUND(H1070,2)*ROUND(G1070,5),2)</f>
      </c>
      <c r="O1070">
        <f>(I1070*21)/100</f>
      </c>
      <c t="s">
        <v>27</v>
      </c>
    </row>
    <row r="1071" spans="1:5" ht="12.75">
      <c r="A1071" s="37" t="s">
        <v>55</v>
      </c>
      <c r="E1071" s="38" t="s">
        <v>58</v>
      </c>
    </row>
    <row r="1072" spans="1:5" ht="12.75">
      <c r="A1072" s="39" t="s">
        <v>57</v>
      </c>
      <c r="E1072" s="40" t="s">
        <v>58</v>
      </c>
    </row>
    <row r="1073" spans="1:5" ht="12.75">
      <c r="A1073" t="s">
        <v>59</v>
      </c>
      <c r="E1073" s="38" t="s">
        <v>58</v>
      </c>
    </row>
    <row r="1074" spans="1:16" ht="25.5">
      <c r="A1074" s="26" t="s">
        <v>50</v>
      </c>
      <c s="31" t="s">
        <v>5884</v>
      </c>
      <c s="31" t="s">
        <v>5878</v>
      </c>
      <c s="26" t="s">
        <v>3312</v>
      </c>
      <c s="32" t="s">
        <v>5885</v>
      </c>
      <c s="33" t="s">
        <v>82</v>
      </c>
      <c s="34">
        <v>1</v>
      </c>
      <c s="35">
        <v>0</v>
      </c>
      <c s="36">
        <f>ROUND(ROUND(H1074,2)*ROUND(G1074,5),2)</f>
      </c>
      <c r="O1074">
        <f>(I1074*21)/100</f>
      </c>
      <c t="s">
        <v>27</v>
      </c>
    </row>
    <row r="1075" spans="1:5" ht="12.75">
      <c r="A1075" s="37" t="s">
        <v>55</v>
      </c>
      <c r="E1075" s="38" t="s">
        <v>58</v>
      </c>
    </row>
    <row r="1076" spans="1:5" ht="12.75">
      <c r="A1076" s="39" t="s">
        <v>57</v>
      </c>
      <c r="E1076" s="40" t="s">
        <v>58</v>
      </c>
    </row>
    <row r="1077" spans="1:5" ht="12.75">
      <c r="A1077" t="s">
        <v>59</v>
      </c>
      <c r="E1077" s="38" t="s">
        <v>58</v>
      </c>
    </row>
    <row r="1078" spans="1:16" ht="25.5">
      <c r="A1078" s="26" t="s">
        <v>50</v>
      </c>
      <c s="31" t="s">
        <v>5886</v>
      </c>
      <c s="31" t="s">
        <v>5878</v>
      </c>
      <c s="26" t="s">
        <v>3314</v>
      </c>
      <c s="32" t="s">
        <v>5887</v>
      </c>
      <c s="33" t="s">
        <v>82</v>
      </c>
      <c s="34">
        <v>1</v>
      </c>
      <c s="35">
        <v>0</v>
      </c>
      <c s="36">
        <f>ROUND(ROUND(H1078,2)*ROUND(G1078,5),2)</f>
      </c>
      <c r="O1078">
        <f>(I1078*21)/100</f>
      </c>
      <c t="s">
        <v>27</v>
      </c>
    </row>
    <row r="1079" spans="1:5" ht="12.75">
      <c r="A1079" s="37" t="s">
        <v>55</v>
      </c>
      <c r="E1079" s="38" t="s">
        <v>58</v>
      </c>
    </row>
    <row r="1080" spans="1:5" ht="12.75">
      <c r="A1080" s="39" t="s">
        <v>57</v>
      </c>
      <c r="E1080" s="40" t="s">
        <v>58</v>
      </c>
    </row>
    <row r="1081" spans="1:5" ht="12.75">
      <c r="A1081" t="s">
        <v>59</v>
      </c>
      <c r="E1081" s="38" t="s">
        <v>58</v>
      </c>
    </row>
    <row r="1082" spans="1:16" ht="25.5">
      <c r="A1082" s="26" t="s">
        <v>50</v>
      </c>
      <c s="31" t="s">
        <v>5888</v>
      </c>
      <c s="31" t="s">
        <v>5878</v>
      </c>
      <c s="26" t="s">
        <v>3316</v>
      </c>
      <c s="32" t="s">
        <v>5889</v>
      </c>
      <c s="33" t="s">
        <v>82</v>
      </c>
      <c s="34">
        <v>1</v>
      </c>
      <c s="35">
        <v>0</v>
      </c>
      <c s="36">
        <f>ROUND(ROUND(H1082,2)*ROUND(G1082,5),2)</f>
      </c>
      <c r="O1082">
        <f>(I1082*21)/100</f>
      </c>
      <c t="s">
        <v>27</v>
      </c>
    </row>
    <row r="1083" spans="1:5" ht="12.75">
      <c r="A1083" s="37" t="s">
        <v>55</v>
      </c>
      <c r="E1083" s="38" t="s">
        <v>58</v>
      </c>
    </row>
    <row r="1084" spans="1:5" ht="12.75">
      <c r="A1084" s="39" t="s">
        <v>57</v>
      </c>
      <c r="E1084" s="40" t="s">
        <v>58</v>
      </c>
    </row>
    <row r="1085" spans="1:5" ht="12.75">
      <c r="A1085" t="s">
        <v>59</v>
      </c>
      <c r="E1085" s="38" t="s">
        <v>58</v>
      </c>
    </row>
    <row r="1086" spans="1:16" ht="25.5">
      <c r="A1086" s="26" t="s">
        <v>50</v>
      </c>
      <c s="31" t="s">
        <v>5890</v>
      </c>
      <c s="31" t="s">
        <v>5878</v>
      </c>
      <c s="26" t="s">
        <v>3318</v>
      </c>
      <c s="32" t="s">
        <v>5891</v>
      </c>
      <c s="33" t="s">
        <v>82</v>
      </c>
      <c s="34">
        <v>1</v>
      </c>
      <c s="35">
        <v>0</v>
      </c>
      <c s="36">
        <f>ROUND(ROUND(H1086,2)*ROUND(G1086,5),2)</f>
      </c>
      <c r="O1086">
        <f>(I1086*21)/100</f>
      </c>
      <c t="s">
        <v>27</v>
      </c>
    </row>
    <row r="1087" spans="1:5" ht="12.75">
      <c r="A1087" s="37" t="s">
        <v>55</v>
      </c>
      <c r="E1087" s="38" t="s">
        <v>58</v>
      </c>
    </row>
    <row r="1088" spans="1:5" ht="12.75">
      <c r="A1088" s="39" t="s">
        <v>57</v>
      </c>
      <c r="E1088" s="40" t="s">
        <v>58</v>
      </c>
    </row>
    <row r="1089" spans="1:5" ht="12.75">
      <c r="A1089" t="s">
        <v>59</v>
      </c>
      <c r="E1089" s="38" t="s">
        <v>58</v>
      </c>
    </row>
    <row r="1090" spans="1:16" ht="25.5">
      <c r="A1090" s="26" t="s">
        <v>50</v>
      </c>
      <c s="31" t="s">
        <v>5892</v>
      </c>
      <c s="31" t="s">
        <v>5878</v>
      </c>
      <c s="26" t="s">
        <v>4189</v>
      </c>
      <c s="32" t="s">
        <v>5885</v>
      </c>
      <c s="33" t="s">
        <v>82</v>
      </c>
      <c s="34">
        <v>1</v>
      </c>
      <c s="35">
        <v>0</v>
      </c>
      <c s="36">
        <f>ROUND(ROUND(H1090,2)*ROUND(G1090,5),2)</f>
      </c>
      <c r="O1090">
        <f>(I1090*21)/100</f>
      </c>
      <c t="s">
        <v>27</v>
      </c>
    </row>
    <row r="1091" spans="1:5" ht="12.75">
      <c r="A1091" s="37" t="s">
        <v>55</v>
      </c>
      <c r="E1091" s="38" t="s">
        <v>58</v>
      </c>
    </row>
    <row r="1092" spans="1:5" ht="12.75">
      <c r="A1092" s="39" t="s">
        <v>57</v>
      </c>
      <c r="E1092" s="40" t="s">
        <v>58</v>
      </c>
    </row>
    <row r="1093" spans="1:5" ht="12.75">
      <c r="A1093" t="s">
        <v>59</v>
      </c>
      <c r="E1093" s="38" t="s">
        <v>58</v>
      </c>
    </row>
    <row r="1094" spans="1:16" ht="25.5">
      <c r="A1094" s="26" t="s">
        <v>50</v>
      </c>
      <c s="31" t="s">
        <v>5893</v>
      </c>
      <c s="31" t="s">
        <v>5878</v>
      </c>
      <c s="26" t="s">
        <v>4190</v>
      </c>
      <c s="32" t="s">
        <v>5894</v>
      </c>
      <c s="33" t="s">
        <v>82</v>
      </c>
      <c s="34">
        <v>1</v>
      </c>
      <c s="35">
        <v>0</v>
      </c>
      <c s="36">
        <f>ROUND(ROUND(H1094,2)*ROUND(G1094,5),2)</f>
      </c>
      <c r="O1094">
        <f>(I1094*21)/100</f>
      </c>
      <c t="s">
        <v>27</v>
      </c>
    </row>
    <row r="1095" spans="1:5" ht="12.75">
      <c r="A1095" s="37" t="s">
        <v>55</v>
      </c>
      <c r="E1095" s="38" t="s">
        <v>58</v>
      </c>
    </row>
    <row r="1096" spans="1:5" ht="12.75">
      <c r="A1096" s="39" t="s">
        <v>57</v>
      </c>
      <c r="E1096" s="40" t="s">
        <v>58</v>
      </c>
    </row>
    <row r="1097" spans="1:5" ht="12.75">
      <c r="A1097" t="s">
        <v>59</v>
      </c>
      <c r="E1097" s="38" t="s">
        <v>58</v>
      </c>
    </row>
    <row r="1098" spans="1:16" ht="25.5">
      <c r="A1098" s="26" t="s">
        <v>50</v>
      </c>
      <c s="31" t="s">
        <v>5895</v>
      </c>
      <c s="31" t="s">
        <v>5896</v>
      </c>
      <c s="26" t="s">
        <v>52</v>
      </c>
      <c s="32" t="s">
        <v>5897</v>
      </c>
      <c s="33" t="s">
        <v>82</v>
      </c>
      <c s="34">
        <v>1</v>
      </c>
      <c s="35">
        <v>0</v>
      </c>
      <c s="36">
        <f>ROUND(ROUND(H1098,2)*ROUND(G1098,5),2)</f>
      </c>
      <c r="O1098">
        <f>(I1098*21)/100</f>
      </c>
      <c t="s">
        <v>27</v>
      </c>
    </row>
    <row r="1099" spans="1:5" ht="12.75">
      <c r="A1099" s="37" t="s">
        <v>55</v>
      </c>
      <c r="E1099" s="38" t="s">
        <v>58</v>
      </c>
    </row>
    <row r="1100" spans="1:5" ht="12.75">
      <c r="A1100" s="39" t="s">
        <v>57</v>
      </c>
      <c r="E1100" s="40" t="s">
        <v>58</v>
      </c>
    </row>
    <row r="1101" spans="1:5" ht="12.75">
      <c r="A1101" t="s">
        <v>59</v>
      </c>
      <c r="E1101" s="38" t="s">
        <v>58</v>
      </c>
    </row>
    <row r="1102" spans="1:16" ht="25.5">
      <c r="A1102" s="26" t="s">
        <v>50</v>
      </c>
      <c s="31" t="s">
        <v>5898</v>
      </c>
      <c s="31" t="s">
        <v>5896</v>
      </c>
      <c s="26" t="s">
        <v>2502</v>
      </c>
      <c s="32" t="s">
        <v>5899</v>
      </c>
      <c s="33" t="s">
        <v>82</v>
      </c>
      <c s="34">
        <v>1</v>
      </c>
      <c s="35">
        <v>0</v>
      </c>
      <c s="36">
        <f>ROUND(ROUND(H1102,2)*ROUND(G1102,5),2)</f>
      </c>
      <c r="O1102">
        <f>(I1102*21)/100</f>
      </c>
      <c t="s">
        <v>27</v>
      </c>
    </row>
    <row r="1103" spans="1:5" ht="12.75">
      <c r="A1103" s="37" t="s">
        <v>55</v>
      </c>
      <c r="E1103" s="38" t="s">
        <v>58</v>
      </c>
    </row>
    <row r="1104" spans="1:5" ht="12.75">
      <c r="A1104" s="39" t="s">
        <v>57</v>
      </c>
      <c r="E1104" s="40" t="s">
        <v>58</v>
      </c>
    </row>
    <row r="1105" spans="1:5" ht="12.75">
      <c r="A1105" t="s">
        <v>59</v>
      </c>
      <c r="E1105" s="38" t="s">
        <v>58</v>
      </c>
    </row>
    <row r="1106" spans="1:16" ht="25.5">
      <c r="A1106" s="26" t="s">
        <v>50</v>
      </c>
      <c s="31" t="s">
        <v>5900</v>
      </c>
      <c s="31" t="s">
        <v>5896</v>
      </c>
      <c s="26" t="s">
        <v>2505</v>
      </c>
      <c s="32" t="s">
        <v>5901</v>
      </c>
      <c s="33" t="s">
        <v>82</v>
      </c>
      <c s="34">
        <v>1</v>
      </c>
      <c s="35">
        <v>0</v>
      </c>
      <c s="36">
        <f>ROUND(ROUND(H1106,2)*ROUND(G1106,5),2)</f>
      </c>
      <c r="O1106">
        <f>(I1106*21)/100</f>
      </c>
      <c t="s">
        <v>27</v>
      </c>
    </row>
    <row r="1107" spans="1:5" ht="12.75">
      <c r="A1107" s="37" t="s">
        <v>55</v>
      </c>
      <c r="E1107" s="38" t="s">
        <v>58</v>
      </c>
    </row>
    <row r="1108" spans="1:5" ht="12.75">
      <c r="A1108" s="39" t="s">
        <v>57</v>
      </c>
      <c r="E1108" s="40" t="s">
        <v>58</v>
      </c>
    </row>
    <row r="1109" spans="1:5" ht="12.75">
      <c r="A1109" t="s">
        <v>59</v>
      </c>
      <c r="E1109" s="38" t="s">
        <v>58</v>
      </c>
    </row>
    <row r="1110" spans="1:16" ht="25.5">
      <c r="A1110" s="26" t="s">
        <v>50</v>
      </c>
      <c s="31" t="s">
        <v>5902</v>
      </c>
      <c s="31" t="s">
        <v>5896</v>
      </c>
      <c s="26" t="s">
        <v>3310</v>
      </c>
      <c s="32" t="s">
        <v>5903</v>
      </c>
      <c s="33" t="s">
        <v>82</v>
      </c>
      <c s="34">
        <v>1</v>
      </c>
      <c s="35">
        <v>0</v>
      </c>
      <c s="36">
        <f>ROUND(ROUND(H1110,2)*ROUND(G1110,5),2)</f>
      </c>
      <c r="O1110">
        <f>(I1110*21)/100</f>
      </c>
      <c t="s">
        <v>27</v>
      </c>
    </row>
    <row r="1111" spans="1:5" ht="12.75">
      <c r="A1111" s="37" t="s">
        <v>55</v>
      </c>
      <c r="E1111" s="38" t="s">
        <v>58</v>
      </c>
    </row>
    <row r="1112" spans="1:5" ht="12.75">
      <c r="A1112" s="39" t="s">
        <v>57</v>
      </c>
      <c r="E1112" s="40" t="s">
        <v>58</v>
      </c>
    </row>
    <row r="1113" spans="1:5" ht="12.75">
      <c r="A1113" t="s">
        <v>59</v>
      </c>
      <c r="E1113" s="38" t="s">
        <v>58</v>
      </c>
    </row>
    <row r="1114" spans="1:16" ht="25.5">
      <c r="A1114" s="26" t="s">
        <v>50</v>
      </c>
      <c s="31" t="s">
        <v>5904</v>
      </c>
      <c s="31" t="s">
        <v>5896</v>
      </c>
      <c s="26" t="s">
        <v>3312</v>
      </c>
      <c s="32" t="s">
        <v>5905</v>
      </c>
      <c s="33" t="s">
        <v>82</v>
      </c>
      <c s="34">
        <v>1</v>
      </c>
      <c s="35">
        <v>0</v>
      </c>
      <c s="36">
        <f>ROUND(ROUND(H1114,2)*ROUND(G1114,5),2)</f>
      </c>
      <c r="O1114">
        <f>(I1114*21)/100</f>
      </c>
      <c t="s">
        <v>27</v>
      </c>
    </row>
    <row r="1115" spans="1:5" ht="12.75">
      <c r="A1115" s="37" t="s">
        <v>55</v>
      </c>
      <c r="E1115" s="38" t="s">
        <v>58</v>
      </c>
    </row>
    <row r="1116" spans="1:5" ht="12.75">
      <c r="A1116" s="39" t="s">
        <v>57</v>
      </c>
      <c r="E1116" s="40" t="s">
        <v>58</v>
      </c>
    </row>
    <row r="1117" spans="1:5" ht="12.75">
      <c r="A1117" t="s">
        <v>59</v>
      </c>
      <c r="E1117" s="38" t="s">
        <v>58</v>
      </c>
    </row>
    <row r="1118" spans="1:16" ht="25.5">
      <c r="A1118" s="26" t="s">
        <v>50</v>
      </c>
      <c s="31" t="s">
        <v>5906</v>
      </c>
      <c s="31" t="s">
        <v>5896</v>
      </c>
      <c s="26" t="s">
        <v>3314</v>
      </c>
      <c s="32" t="s">
        <v>5907</v>
      </c>
      <c s="33" t="s">
        <v>82</v>
      </c>
      <c s="34">
        <v>1</v>
      </c>
      <c s="35">
        <v>0</v>
      </c>
      <c s="36">
        <f>ROUND(ROUND(H1118,2)*ROUND(G1118,5),2)</f>
      </c>
      <c r="O1118">
        <f>(I1118*21)/100</f>
      </c>
      <c t="s">
        <v>27</v>
      </c>
    </row>
    <row r="1119" spans="1:5" ht="12.75">
      <c r="A1119" s="37" t="s">
        <v>55</v>
      </c>
      <c r="E1119" s="38" t="s">
        <v>58</v>
      </c>
    </row>
    <row r="1120" spans="1:5" ht="12.75">
      <c r="A1120" s="39" t="s">
        <v>57</v>
      </c>
      <c r="E1120" s="40" t="s">
        <v>58</v>
      </c>
    </row>
    <row r="1121" spans="1:5" ht="12.75">
      <c r="A1121" t="s">
        <v>59</v>
      </c>
      <c r="E1121" s="38" t="s">
        <v>58</v>
      </c>
    </row>
    <row r="1122" spans="1:16" ht="25.5">
      <c r="A1122" s="26" t="s">
        <v>50</v>
      </c>
      <c s="31" t="s">
        <v>5908</v>
      </c>
      <c s="31" t="s">
        <v>5896</v>
      </c>
      <c s="26" t="s">
        <v>3316</v>
      </c>
      <c s="32" t="s">
        <v>5909</v>
      </c>
      <c s="33" t="s">
        <v>82</v>
      </c>
      <c s="34">
        <v>1</v>
      </c>
      <c s="35">
        <v>0</v>
      </c>
      <c s="36">
        <f>ROUND(ROUND(H1122,2)*ROUND(G1122,5),2)</f>
      </c>
      <c r="O1122">
        <f>(I1122*21)/100</f>
      </c>
      <c t="s">
        <v>27</v>
      </c>
    </row>
    <row r="1123" spans="1:5" ht="12.75">
      <c r="A1123" s="37" t="s">
        <v>55</v>
      </c>
      <c r="E1123" s="38" t="s">
        <v>58</v>
      </c>
    </row>
    <row r="1124" spans="1:5" ht="12.75">
      <c r="A1124" s="39" t="s">
        <v>57</v>
      </c>
      <c r="E1124" s="40" t="s">
        <v>58</v>
      </c>
    </row>
    <row r="1125" spans="1:5" ht="12.75">
      <c r="A1125" t="s">
        <v>59</v>
      </c>
      <c r="E1125" s="38" t="s">
        <v>58</v>
      </c>
    </row>
    <row r="1126" spans="1:16" ht="25.5">
      <c r="A1126" s="26" t="s">
        <v>50</v>
      </c>
      <c s="31" t="s">
        <v>5910</v>
      </c>
      <c s="31" t="s">
        <v>5911</v>
      </c>
      <c s="26" t="s">
        <v>52</v>
      </c>
      <c s="32" t="s">
        <v>5885</v>
      </c>
      <c s="33" t="s">
        <v>82</v>
      </c>
      <c s="34">
        <v>1</v>
      </c>
      <c s="35">
        <v>0</v>
      </c>
      <c s="36">
        <f>ROUND(ROUND(H1126,2)*ROUND(G1126,5),2)</f>
      </c>
      <c r="O1126">
        <f>(I1126*21)/100</f>
      </c>
      <c t="s">
        <v>27</v>
      </c>
    </row>
    <row r="1127" spans="1:5" ht="12.75">
      <c r="A1127" s="37" t="s">
        <v>55</v>
      </c>
      <c r="E1127" s="38" t="s">
        <v>58</v>
      </c>
    </row>
    <row r="1128" spans="1:5" ht="12.75">
      <c r="A1128" s="39" t="s">
        <v>57</v>
      </c>
      <c r="E1128" s="40" t="s">
        <v>58</v>
      </c>
    </row>
    <row r="1129" spans="1:5" ht="12.75">
      <c r="A1129" t="s">
        <v>59</v>
      </c>
      <c r="E1129" s="38" t="s">
        <v>58</v>
      </c>
    </row>
    <row r="1130" spans="1:16" ht="25.5">
      <c r="A1130" s="26" t="s">
        <v>50</v>
      </c>
      <c s="31" t="s">
        <v>5912</v>
      </c>
      <c s="31" t="s">
        <v>5911</v>
      </c>
      <c s="26" t="s">
        <v>2502</v>
      </c>
      <c s="32" t="s">
        <v>5885</v>
      </c>
      <c s="33" t="s">
        <v>82</v>
      </c>
      <c s="34">
        <v>1</v>
      </c>
      <c s="35">
        <v>0</v>
      </c>
      <c s="36">
        <f>ROUND(ROUND(H1130,2)*ROUND(G1130,5),2)</f>
      </c>
      <c r="O1130">
        <f>(I1130*21)/100</f>
      </c>
      <c t="s">
        <v>27</v>
      </c>
    </row>
    <row r="1131" spans="1:5" ht="12.75">
      <c r="A1131" s="37" t="s">
        <v>55</v>
      </c>
      <c r="E1131" s="38" t="s">
        <v>58</v>
      </c>
    </row>
    <row r="1132" spans="1:5" ht="12.75">
      <c r="A1132" s="39" t="s">
        <v>57</v>
      </c>
      <c r="E1132" s="40" t="s">
        <v>58</v>
      </c>
    </row>
    <row r="1133" spans="1:5" ht="12.75">
      <c r="A1133" t="s">
        <v>59</v>
      </c>
      <c r="E1133" s="38" t="s">
        <v>58</v>
      </c>
    </row>
    <row r="1134" spans="1:16" ht="25.5">
      <c r="A1134" s="26" t="s">
        <v>50</v>
      </c>
      <c s="31" t="s">
        <v>5913</v>
      </c>
      <c s="31" t="s">
        <v>5911</v>
      </c>
      <c s="26" t="s">
        <v>2505</v>
      </c>
      <c s="32" t="s">
        <v>5914</v>
      </c>
      <c s="33" t="s">
        <v>82</v>
      </c>
      <c s="34">
        <v>1</v>
      </c>
      <c s="35">
        <v>0</v>
      </c>
      <c s="36">
        <f>ROUND(ROUND(H1134,2)*ROUND(G1134,5),2)</f>
      </c>
      <c r="O1134">
        <f>(I1134*21)/100</f>
      </c>
      <c t="s">
        <v>27</v>
      </c>
    </row>
    <row r="1135" spans="1:5" ht="12.75">
      <c r="A1135" s="37" t="s">
        <v>55</v>
      </c>
      <c r="E1135" s="38" t="s">
        <v>58</v>
      </c>
    </row>
    <row r="1136" spans="1:5" ht="12.75">
      <c r="A1136" s="39" t="s">
        <v>57</v>
      </c>
      <c r="E1136" s="40" t="s">
        <v>58</v>
      </c>
    </row>
    <row r="1137" spans="1:5" ht="12.75">
      <c r="A1137" t="s">
        <v>59</v>
      </c>
      <c r="E1137" s="38" t="s">
        <v>58</v>
      </c>
    </row>
    <row r="1138" spans="1:16" ht="25.5">
      <c r="A1138" s="26" t="s">
        <v>50</v>
      </c>
      <c s="31" t="s">
        <v>5915</v>
      </c>
      <c s="31" t="s">
        <v>5911</v>
      </c>
      <c s="26" t="s">
        <v>3310</v>
      </c>
      <c s="32" t="s">
        <v>5916</v>
      </c>
      <c s="33" t="s">
        <v>82</v>
      </c>
      <c s="34">
        <v>1</v>
      </c>
      <c s="35">
        <v>0</v>
      </c>
      <c s="36">
        <f>ROUND(ROUND(H1138,2)*ROUND(G1138,5),2)</f>
      </c>
      <c r="O1138">
        <f>(I1138*21)/100</f>
      </c>
      <c t="s">
        <v>27</v>
      </c>
    </row>
    <row r="1139" spans="1:5" ht="12.75">
      <c r="A1139" s="37" t="s">
        <v>55</v>
      </c>
      <c r="E1139" s="38" t="s">
        <v>58</v>
      </c>
    </row>
    <row r="1140" spans="1:5" ht="12.75">
      <c r="A1140" s="39" t="s">
        <v>57</v>
      </c>
      <c r="E1140" s="40" t="s">
        <v>58</v>
      </c>
    </row>
    <row r="1141" spans="1:5" ht="12.75">
      <c r="A1141" t="s">
        <v>59</v>
      </c>
      <c r="E1141" s="38" t="s">
        <v>58</v>
      </c>
    </row>
    <row r="1142" spans="1:16" ht="25.5">
      <c r="A1142" s="26" t="s">
        <v>50</v>
      </c>
      <c s="31" t="s">
        <v>5917</v>
      </c>
      <c s="31" t="s">
        <v>5911</v>
      </c>
      <c s="26" t="s">
        <v>3312</v>
      </c>
      <c s="32" t="s">
        <v>5825</v>
      </c>
      <c s="33" t="s">
        <v>82</v>
      </c>
      <c s="34">
        <v>1</v>
      </c>
      <c s="35">
        <v>0</v>
      </c>
      <c s="36">
        <f>ROUND(ROUND(H1142,2)*ROUND(G1142,5),2)</f>
      </c>
      <c r="O1142">
        <f>(I1142*21)/100</f>
      </c>
      <c t="s">
        <v>27</v>
      </c>
    </row>
    <row r="1143" spans="1:5" ht="12.75">
      <c r="A1143" s="37" t="s">
        <v>55</v>
      </c>
      <c r="E1143" s="38" t="s">
        <v>58</v>
      </c>
    </row>
    <row r="1144" spans="1:5" ht="12.75">
      <c r="A1144" s="39" t="s">
        <v>57</v>
      </c>
      <c r="E1144" s="40" t="s">
        <v>58</v>
      </c>
    </row>
    <row r="1145" spans="1:5" ht="12.75">
      <c r="A1145" t="s">
        <v>59</v>
      </c>
      <c r="E1145" s="38" t="s">
        <v>58</v>
      </c>
    </row>
    <row r="1146" spans="1:16" ht="25.5">
      <c r="A1146" s="26" t="s">
        <v>50</v>
      </c>
      <c s="31" t="s">
        <v>5918</v>
      </c>
      <c s="31" t="s">
        <v>5911</v>
      </c>
      <c s="26" t="s">
        <v>3314</v>
      </c>
      <c s="32" t="s">
        <v>5919</v>
      </c>
      <c s="33" t="s">
        <v>82</v>
      </c>
      <c s="34">
        <v>1</v>
      </c>
      <c s="35">
        <v>0</v>
      </c>
      <c s="36">
        <f>ROUND(ROUND(H1146,2)*ROUND(G1146,5),2)</f>
      </c>
      <c r="O1146">
        <f>(I1146*21)/100</f>
      </c>
      <c t="s">
        <v>27</v>
      </c>
    </row>
    <row r="1147" spans="1:5" ht="12.75">
      <c r="A1147" s="37" t="s">
        <v>55</v>
      </c>
      <c r="E1147" s="38" t="s">
        <v>58</v>
      </c>
    </row>
    <row r="1148" spans="1:5" ht="12.75">
      <c r="A1148" s="39" t="s">
        <v>57</v>
      </c>
      <c r="E1148" s="40" t="s">
        <v>58</v>
      </c>
    </row>
    <row r="1149" spans="1:5" ht="12.75">
      <c r="A1149" t="s">
        <v>59</v>
      </c>
      <c r="E1149" s="38" t="s">
        <v>58</v>
      </c>
    </row>
    <row r="1150" spans="1:16" ht="25.5">
      <c r="A1150" s="26" t="s">
        <v>50</v>
      </c>
      <c s="31" t="s">
        <v>5920</v>
      </c>
      <c s="31" t="s">
        <v>5911</v>
      </c>
      <c s="26" t="s">
        <v>3316</v>
      </c>
      <c s="32" t="s">
        <v>5885</v>
      </c>
      <c s="33" t="s">
        <v>82</v>
      </c>
      <c s="34">
        <v>1</v>
      </c>
      <c s="35">
        <v>0</v>
      </c>
      <c s="36">
        <f>ROUND(ROUND(H1150,2)*ROUND(G1150,5),2)</f>
      </c>
      <c r="O1150">
        <f>(I1150*21)/100</f>
      </c>
      <c t="s">
        <v>27</v>
      </c>
    </row>
    <row r="1151" spans="1:5" ht="12.75">
      <c r="A1151" s="37" t="s">
        <v>55</v>
      </c>
      <c r="E1151" s="38" t="s">
        <v>58</v>
      </c>
    </row>
    <row r="1152" spans="1:5" ht="12.75">
      <c r="A1152" s="39" t="s">
        <v>57</v>
      </c>
      <c r="E1152" s="40" t="s">
        <v>58</v>
      </c>
    </row>
    <row r="1153" spans="1:5" ht="12.75">
      <c r="A1153" t="s">
        <v>59</v>
      </c>
      <c r="E1153" s="38" t="s">
        <v>58</v>
      </c>
    </row>
    <row r="1154" spans="1:16" ht="25.5">
      <c r="A1154" s="26" t="s">
        <v>50</v>
      </c>
      <c s="31" t="s">
        <v>5921</v>
      </c>
      <c s="31" t="s">
        <v>5911</v>
      </c>
      <c s="26" t="s">
        <v>3318</v>
      </c>
      <c s="32" t="s">
        <v>5885</v>
      </c>
      <c s="33" t="s">
        <v>82</v>
      </c>
      <c s="34">
        <v>1</v>
      </c>
      <c s="35">
        <v>0</v>
      </c>
      <c s="36">
        <f>ROUND(ROUND(H1154,2)*ROUND(G1154,5),2)</f>
      </c>
      <c r="O1154">
        <f>(I1154*21)/100</f>
      </c>
      <c t="s">
        <v>27</v>
      </c>
    </row>
    <row r="1155" spans="1:5" ht="12.75">
      <c r="A1155" s="37" t="s">
        <v>55</v>
      </c>
      <c r="E1155" s="38" t="s">
        <v>58</v>
      </c>
    </row>
    <row r="1156" spans="1:5" ht="12.75">
      <c r="A1156" s="39" t="s">
        <v>57</v>
      </c>
      <c r="E1156" s="40" t="s">
        <v>58</v>
      </c>
    </row>
    <row r="1157" spans="1:5" ht="12.75">
      <c r="A1157" t="s">
        <v>59</v>
      </c>
      <c r="E1157" s="38" t="s">
        <v>58</v>
      </c>
    </row>
    <row r="1158" spans="1:16" ht="25.5">
      <c r="A1158" s="26" t="s">
        <v>50</v>
      </c>
      <c s="31" t="s">
        <v>5922</v>
      </c>
      <c s="31" t="s">
        <v>5923</v>
      </c>
      <c s="26" t="s">
        <v>52</v>
      </c>
      <c s="32" t="s">
        <v>5885</v>
      </c>
      <c s="33" t="s">
        <v>82</v>
      </c>
      <c s="34">
        <v>1</v>
      </c>
      <c s="35">
        <v>0</v>
      </c>
      <c s="36">
        <f>ROUND(ROUND(H1158,2)*ROUND(G1158,5),2)</f>
      </c>
      <c r="O1158">
        <f>(I1158*21)/100</f>
      </c>
      <c t="s">
        <v>27</v>
      </c>
    </row>
    <row r="1159" spans="1:5" ht="12.75">
      <c r="A1159" s="37" t="s">
        <v>55</v>
      </c>
      <c r="E1159" s="38" t="s">
        <v>58</v>
      </c>
    </row>
    <row r="1160" spans="1:5" ht="12.75">
      <c r="A1160" s="39" t="s">
        <v>57</v>
      </c>
      <c r="E1160" s="40" t="s">
        <v>58</v>
      </c>
    </row>
    <row r="1161" spans="1:5" ht="12.75">
      <c r="A1161" t="s">
        <v>59</v>
      </c>
      <c r="E1161" s="38" t="s">
        <v>58</v>
      </c>
    </row>
    <row r="1162" spans="1:16" ht="25.5">
      <c r="A1162" s="26" t="s">
        <v>50</v>
      </c>
      <c s="31" t="s">
        <v>5924</v>
      </c>
      <c s="31" t="s">
        <v>5923</v>
      </c>
      <c s="26" t="s">
        <v>2502</v>
      </c>
      <c s="32" t="s">
        <v>5885</v>
      </c>
      <c s="33" t="s">
        <v>82</v>
      </c>
      <c s="34">
        <v>1</v>
      </c>
      <c s="35">
        <v>0</v>
      </c>
      <c s="36">
        <f>ROUND(ROUND(H1162,2)*ROUND(G1162,5),2)</f>
      </c>
      <c r="O1162">
        <f>(I1162*21)/100</f>
      </c>
      <c t="s">
        <v>27</v>
      </c>
    </row>
    <row r="1163" spans="1:5" ht="12.75">
      <c r="A1163" s="37" t="s">
        <v>55</v>
      </c>
      <c r="E1163" s="38" t="s">
        <v>58</v>
      </c>
    </row>
    <row r="1164" spans="1:5" ht="12.75">
      <c r="A1164" s="39" t="s">
        <v>57</v>
      </c>
      <c r="E1164" s="40" t="s">
        <v>58</v>
      </c>
    </row>
    <row r="1165" spans="1:5" ht="12.75">
      <c r="A1165" t="s">
        <v>59</v>
      </c>
      <c r="E1165" s="38" t="s">
        <v>58</v>
      </c>
    </row>
    <row r="1166" spans="1:16" ht="25.5">
      <c r="A1166" s="26" t="s">
        <v>50</v>
      </c>
      <c s="31" t="s">
        <v>5925</v>
      </c>
      <c s="31" t="s">
        <v>5923</v>
      </c>
      <c s="26" t="s">
        <v>2505</v>
      </c>
      <c s="32" t="s">
        <v>5926</v>
      </c>
      <c s="33" t="s">
        <v>82</v>
      </c>
      <c s="34">
        <v>1</v>
      </c>
      <c s="35">
        <v>0</v>
      </c>
      <c s="36">
        <f>ROUND(ROUND(H1166,2)*ROUND(G1166,5),2)</f>
      </c>
      <c r="O1166">
        <f>(I1166*21)/100</f>
      </c>
      <c t="s">
        <v>27</v>
      </c>
    </row>
    <row r="1167" spans="1:5" ht="12.75">
      <c r="A1167" s="37" t="s">
        <v>55</v>
      </c>
      <c r="E1167" s="38" t="s">
        <v>58</v>
      </c>
    </row>
    <row r="1168" spans="1:5" ht="12.75">
      <c r="A1168" s="39" t="s">
        <v>57</v>
      </c>
      <c r="E1168" s="40" t="s">
        <v>58</v>
      </c>
    </row>
    <row r="1169" spans="1:5" ht="12.75">
      <c r="A1169" t="s">
        <v>59</v>
      </c>
      <c r="E1169" s="38" t="s">
        <v>58</v>
      </c>
    </row>
    <row r="1170" spans="1:16" ht="25.5">
      <c r="A1170" s="26" t="s">
        <v>50</v>
      </c>
      <c s="31" t="s">
        <v>5927</v>
      </c>
      <c s="31" t="s">
        <v>5923</v>
      </c>
      <c s="26" t="s">
        <v>3310</v>
      </c>
      <c s="32" t="s">
        <v>5926</v>
      </c>
      <c s="33" t="s">
        <v>82</v>
      </c>
      <c s="34">
        <v>1</v>
      </c>
      <c s="35">
        <v>0</v>
      </c>
      <c s="36">
        <f>ROUND(ROUND(H1170,2)*ROUND(G1170,5),2)</f>
      </c>
      <c r="O1170">
        <f>(I1170*21)/100</f>
      </c>
      <c t="s">
        <v>27</v>
      </c>
    </row>
    <row r="1171" spans="1:5" ht="12.75">
      <c r="A1171" s="37" t="s">
        <v>55</v>
      </c>
      <c r="E1171" s="38" t="s">
        <v>58</v>
      </c>
    </row>
    <row r="1172" spans="1:5" ht="12.75">
      <c r="A1172" s="39" t="s">
        <v>57</v>
      </c>
      <c r="E1172" s="40" t="s">
        <v>58</v>
      </c>
    </row>
    <row r="1173" spans="1:5" ht="12.75">
      <c r="A1173" t="s">
        <v>59</v>
      </c>
      <c r="E1173" s="38" t="s">
        <v>58</v>
      </c>
    </row>
    <row r="1174" spans="1:16" ht="25.5">
      <c r="A1174" s="26" t="s">
        <v>50</v>
      </c>
      <c s="31" t="s">
        <v>5928</v>
      </c>
      <c s="31" t="s">
        <v>5923</v>
      </c>
      <c s="26" t="s">
        <v>3312</v>
      </c>
      <c s="32" t="s">
        <v>5929</v>
      </c>
      <c s="33" t="s">
        <v>82</v>
      </c>
      <c s="34">
        <v>1</v>
      </c>
      <c s="35">
        <v>0</v>
      </c>
      <c s="36">
        <f>ROUND(ROUND(H1174,2)*ROUND(G1174,5),2)</f>
      </c>
      <c r="O1174">
        <f>(I1174*21)/100</f>
      </c>
      <c t="s">
        <v>27</v>
      </c>
    </row>
    <row r="1175" spans="1:5" ht="12.75">
      <c r="A1175" s="37" t="s">
        <v>55</v>
      </c>
      <c r="E1175" s="38" t="s">
        <v>58</v>
      </c>
    </row>
    <row r="1176" spans="1:5" ht="12.75">
      <c r="A1176" s="39" t="s">
        <v>57</v>
      </c>
      <c r="E1176" s="40" t="s">
        <v>58</v>
      </c>
    </row>
    <row r="1177" spans="1:5" ht="12.75">
      <c r="A1177" t="s">
        <v>59</v>
      </c>
      <c r="E1177" s="38" t="s">
        <v>58</v>
      </c>
    </row>
    <row r="1178" spans="1:16" ht="25.5">
      <c r="A1178" s="26" t="s">
        <v>50</v>
      </c>
      <c s="31" t="s">
        <v>5930</v>
      </c>
      <c s="31" t="s">
        <v>5923</v>
      </c>
      <c s="26" t="s">
        <v>3314</v>
      </c>
      <c s="32" t="s">
        <v>5885</v>
      </c>
      <c s="33" t="s">
        <v>82</v>
      </c>
      <c s="34">
        <v>1</v>
      </c>
      <c s="35">
        <v>0</v>
      </c>
      <c s="36">
        <f>ROUND(ROUND(H1178,2)*ROUND(G1178,5),2)</f>
      </c>
      <c r="O1178">
        <f>(I1178*21)/100</f>
      </c>
      <c t="s">
        <v>27</v>
      </c>
    </row>
    <row r="1179" spans="1:5" ht="12.75">
      <c r="A1179" s="37" t="s">
        <v>55</v>
      </c>
      <c r="E1179" s="38" t="s">
        <v>58</v>
      </c>
    </row>
    <row r="1180" spans="1:5" ht="12.75">
      <c r="A1180" s="39" t="s">
        <v>57</v>
      </c>
      <c r="E1180" s="40" t="s">
        <v>58</v>
      </c>
    </row>
    <row r="1181" spans="1:5" ht="12.75">
      <c r="A1181" t="s">
        <v>59</v>
      </c>
      <c r="E1181" s="38" t="s">
        <v>58</v>
      </c>
    </row>
    <row r="1182" spans="1:16" ht="25.5">
      <c r="A1182" s="26" t="s">
        <v>50</v>
      </c>
      <c s="31" t="s">
        <v>5931</v>
      </c>
      <c s="31" t="s">
        <v>5923</v>
      </c>
      <c s="26" t="s">
        <v>3316</v>
      </c>
      <c s="32" t="s">
        <v>5870</v>
      </c>
      <c s="33" t="s">
        <v>82</v>
      </c>
      <c s="34">
        <v>1</v>
      </c>
      <c s="35">
        <v>0</v>
      </c>
      <c s="36">
        <f>ROUND(ROUND(H1182,2)*ROUND(G1182,5),2)</f>
      </c>
      <c r="O1182">
        <f>(I1182*21)/100</f>
      </c>
      <c t="s">
        <v>27</v>
      </c>
    </row>
    <row r="1183" spans="1:5" ht="12.75">
      <c r="A1183" s="37" t="s">
        <v>55</v>
      </c>
      <c r="E1183" s="38" t="s">
        <v>58</v>
      </c>
    </row>
    <row r="1184" spans="1:5" ht="12.75">
      <c r="A1184" s="39" t="s">
        <v>57</v>
      </c>
      <c r="E1184" s="40" t="s">
        <v>58</v>
      </c>
    </row>
    <row r="1185" spans="1:5" ht="12.75">
      <c r="A1185" t="s">
        <v>59</v>
      </c>
      <c r="E1185" s="38" t="s">
        <v>58</v>
      </c>
    </row>
    <row r="1186" spans="1:16" ht="25.5">
      <c r="A1186" s="26" t="s">
        <v>50</v>
      </c>
      <c s="31" t="s">
        <v>5932</v>
      </c>
      <c s="31" t="s">
        <v>5923</v>
      </c>
      <c s="26" t="s">
        <v>3318</v>
      </c>
      <c s="32" t="s">
        <v>5870</v>
      </c>
      <c s="33" t="s">
        <v>82</v>
      </c>
      <c s="34">
        <v>1</v>
      </c>
      <c s="35">
        <v>0</v>
      </c>
      <c s="36">
        <f>ROUND(ROUND(H1186,2)*ROUND(G1186,5),2)</f>
      </c>
      <c r="O1186">
        <f>(I1186*21)/100</f>
      </c>
      <c t="s">
        <v>27</v>
      </c>
    </row>
    <row r="1187" spans="1:5" ht="12.75">
      <c r="A1187" s="37" t="s">
        <v>55</v>
      </c>
      <c r="E1187" s="38" t="s">
        <v>58</v>
      </c>
    </row>
    <row r="1188" spans="1:5" ht="12.75">
      <c r="A1188" s="39" t="s">
        <v>57</v>
      </c>
      <c r="E1188" s="40" t="s">
        <v>58</v>
      </c>
    </row>
    <row r="1189" spans="1:5" ht="12.75">
      <c r="A1189" t="s">
        <v>59</v>
      </c>
      <c r="E1189" s="38" t="s">
        <v>58</v>
      </c>
    </row>
    <row r="1190" spans="1:16" ht="25.5">
      <c r="A1190" s="26" t="s">
        <v>50</v>
      </c>
      <c s="31" t="s">
        <v>5933</v>
      </c>
      <c s="31" t="s">
        <v>5934</v>
      </c>
      <c s="26" t="s">
        <v>52</v>
      </c>
      <c s="32" t="s">
        <v>5935</v>
      </c>
      <c s="33" t="s">
        <v>82</v>
      </c>
      <c s="34">
        <v>1</v>
      </c>
      <c s="35">
        <v>0</v>
      </c>
      <c s="36">
        <f>ROUND(ROUND(H1190,2)*ROUND(G1190,5),2)</f>
      </c>
      <c r="O1190">
        <f>(I1190*21)/100</f>
      </c>
      <c t="s">
        <v>27</v>
      </c>
    </row>
    <row r="1191" spans="1:5" ht="12.75">
      <c r="A1191" s="37" t="s">
        <v>55</v>
      </c>
      <c r="E1191" s="38" t="s">
        <v>58</v>
      </c>
    </row>
    <row r="1192" spans="1:5" ht="12.75">
      <c r="A1192" s="39" t="s">
        <v>57</v>
      </c>
      <c r="E1192" s="40" t="s">
        <v>58</v>
      </c>
    </row>
    <row r="1193" spans="1:5" ht="12.75">
      <c r="A1193" t="s">
        <v>59</v>
      </c>
      <c r="E1193" s="38" t="s">
        <v>58</v>
      </c>
    </row>
    <row r="1194" spans="1:16" ht="25.5">
      <c r="A1194" s="26" t="s">
        <v>50</v>
      </c>
      <c s="31" t="s">
        <v>5936</v>
      </c>
      <c s="31" t="s">
        <v>5934</v>
      </c>
      <c s="26" t="s">
        <v>2502</v>
      </c>
      <c s="32" t="s">
        <v>5819</v>
      </c>
      <c s="33" t="s">
        <v>82</v>
      </c>
      <c s="34">
        <v>1</v>
      </c>
      <c s="35">
        <v>0</v>
      </c>
      <c s="36">
        <f>ROUND(ROUND(H1194,2)*ROUND(G1194,5),2)</f>
      </c>
      <c r="O1194">
        <f>(I1194*21)/100</f>
      </c>
      <c t="s">
        <v>27</v>
      </c>
    </row>
    <row r="1195" spans="1:5" ht="12.75">
      <c r="A1195" s="37" t="s">
        <v>55</v>
      </c>
      <c r="E1195" s="38" t="s">
        <v>58</v>
      </c>
    </row>
    <row r="1196" spans="1:5" ht="12.75">
      <c r="A1196" s="39" t="s">
        <v>57</v>
      </c>
      <c r="E1196" s="40" t="s">
        <v>58</v>
      </c>
    </row>
    <row r="1197" spans="1:5" ht="12.75">
      <c r="A1197" t="s">
        <v>59</v>
      </c>
      <c r="E1197" s="38" t="s">
        <v>58</v>
      </c>
    </row>
    <row r="1198" spans="1:16" ht="25.5">
      <c r="A1198" s="26" t="s">
        <v>50</v>
      </c>
      <c s="31" t="s">
        <v>5937</v>
      </c>
      <c s="31" t="s">
        <v>5934</v>
      </c>
      <c s="26" t="s">
        <v>4183</v>
      </c>
      <c s="32" t="s">
        <v>5938</v>
      </c>
      <c s="33" t="s">
        <v>82</v>
      </c>
      <c s="34">
        <v>1</v>
      </c>
      <c s="35">
        <v>0</v>
      </c>
      <c s="36">
        <f>ROUND(ROUND(H1198,2)*ROUND(G1198,5),2)</f>
      </c>
      <c r="O1198">
        <f>(I1198*21)/100</f>
      </c>
      <c t="s">
        <v>27</v>
      </c>
    </row>
    <row r="1199" spans="1:5" ht="12.75">
      <c r="A1199" s="37" t="s">
        <v>55</v>
      </c>
      <c r="E1199" s="38" t="s">
        <v>58</v>
      </c>
    </row>
    <row r="1200" spans="1:5" ht="12.75">
      <c r="A1200" s="39" t="s">
        <v>57</v>
      </c>
      <c r="E1200" s="40" t="s">
        <v>58</v>
      </c>
    </row>
    <row r="1201" spans="1:5" ht="12.75">
      <c r="A1201" t="s">
        <v>59</v>
      </c>
      <c r="E1201" s="38" t="s">
        <v>58</v>
      </c>
    </row>
    <row r="1202" spans="1:16" ht="25.5">
      <c r="A1202" s="26" t="s">
        <v>50</v>
      </c>
      <c s="31" t="s">
        <v>5939</v>
      </c>
      <c s="31" t="s">
        <v>5934</v>
      </c>
      <c s="26" t="s">
        <v>4184</v>
      </c>
      <c s="32" t="s">
        <v>5940</v>
      </c>
      <c s="33" t="s">
        <v>82</v>
      </c>
      <c s="34">
        <v>1</v>
      </c>
      <c s="35">
        <v>0</v>
      </c>
      <c s="36">
        <f>ROUND(ROUND(H1202,2)*ROUND(G1202,5),2)</f>
      </c>
      <c r="O1202">
        <f>(I1202*21)/100</f>
      </c>
      <c t="s">
        <v>27</v>
      </c>
    </row>
    <row r="1203" spans="1:5" ht="12.75">
      <c r="A1203" s="37" t="s">
        <v>55</v>
      </c>
      <c r="E1203" s="38" t="s">
        <v>58</v>
      </c>
    </row>
    <row r="1204" spans="1:5" ht="12.75">
      <c r="A1204" s="39" t="s">
        <v>57</v>
      </c>
      <c r="E1204" s="40" t="s">
        <v>58</v>
      </c>
    </row>
    <row r="1205" spans="1:5" ht="12.75">
      <c r="A1205" t="s">
        <v>59</v>
      </c>
      <c r="E1205" s="38" t="s">
        <v>58</v>
      </c>
    </row>
    <row r="1206" spans="1:16" ht="25.5">
      <c r="A1206" s="26" t="s">
        <v>50</v>
      </c>
      <c s="31" t="s">
        <v>5941</v>
      </c>
      <c s="31" t="s">
        <v>5934</v>
      </c>
      <c s="26" t="s">
        <v>4185</v>
      </c>
      <c s="32" t="s">
        <v>5942</v>
      </c>
      <c s="33" t="s">
        <v>82</v>
      </c>
      <c s="34">
        <v>1</v>
      </c>
      <c s="35">
        <v>0</v>
      </c>
      <c s="36">
        <f>ROUND(ROUND(H1206,2)*ROUND(G1206,5),2)</f>
      </c>
      <c r="O1206">
        <f>(I1206*21)/100</f>
      </c>
      <c t="s">
        <v>27</v>
      </c>
    </row>
    <row r="1207" spans="1:5" ht="12.75">
      <c r="A1207" s="37" t="s">
        <v>55</v>
      </c>
      <c r="E1207" s="38" t="s">
        <v>58</v>
      </c>
    </row>
    <row r="1208" spans="1:5" ht="12.75">
      <c r="A1208" s="39" t="s">
        <v>57</v>
      </c>
      <c r="E1208" s="40" t="s">
        <v>58</v>
      </c>
    </row>
    <row r="1209" spans="1:5" ht="12.75">
      <c r="A1209" t="s">
        <v>59</v>
      </c>
      <c r="E1209" s="38" t="s">
        <v>58</v>
      </c>
    </row>
    <row r="1210" spans="1:16" ht="25.5">
      <c r="A1210" s="26" t="s">
        <v>50</v>
      </c>
      <c s="31" t="s">
        <v>5943</v>
      </c>
      <c s="31" t="s">
        <v>5934</v>
      </c>
      <c s="26" t="s">
        <v>4186</v>
      </c>
      <c s="32" t="s">
        <v>5944</v>
      </c>
      <c s="33" t="s">
        <v>82</v>
      </c>
      <c s="34">
        <v>1</v>
      </c>
      <c s="35">
        <v>0</v>
      </c>
      <c s="36">
        <f>ROUND(ROUND(H1210,2)*ROUND(G1210,5),2)</f>
      </c>
      <c r="O1210">
        <f>(I1210*21)/100</f>
      </c>
      <c t="s">
        <v>27</v>
      </c>
    </row>
    <row r="1211" spans="1:5" ht="12.75">
      <c r="A1211" s="37" t="s">
        <v>55</v>
      </c>
      <c r="E1211" s="38" t="s">
        <v>58</v>
      </c>
    </row>
    <row r="1212" spans="1:5" ht="12.75">
      <c r="A1212" s="39" t="s">
        <v>57</v>
      </c>
      <c r="E1212" s="40" t="s">
        <v>58</v>
      </c>
    </row>
    <row r="1213" spans="1:5" ht="12.75">
      <c r="A1213" t="s">
        <v>59</v>
      </c>
      <c r="E1213" s="38" t="s">
        <v>58</v>
      </c>
    </row>
    <row r="1214" spans="1:16" ht="25.5">
      <c r="A1214" s="26" t="s">
        <v>50</v>
      </c>
      <c s="31" t="s">
        <v>5945</v>
      </c>
      <c s="31" t="s">
        <v>5934</v>
      </c>
      <c s="26" t="s">
        <v>2505</v>
      </c>
      <c s="32" t="s">
        <v>5946</v>
      </c>
      <c s="33" t="s">
        <v>82</v>
      </c>
      <c s="34">
        <v>1</v>
      </c>
      <c s="35">
        <v>0</v>
      </c>
      <c s="36">
        <f>ROUND(ROUND(H1214,2)*ROUND(G1214,5),2)</f>
      </c>
      <c r="O1214">
        <f>(I1214*21)/100</f>
      </c>
      <c t="s">
        <v>27</v>
      </c>
    </row>
    <row r="1215" spans="1:5" ht="12.75">
      <c r="A1215" s="37" t="s">
        <v>55</v>
      </c>
      <c r="E1215" s="38" t="s">
        <v>58</v>
      </c>
    </row>
    <row r="1216" spans="1:5" ht="12.75">
      <c r="A1216" s="39" t="s">
        <v>57</v>
      </c>
      <c r="E1216" s="40" t="s">
        <v>58</v>
      </c>
    </row>
    <row r="1217" spans="1:5" ht="12.75">
      <c r="A1217" t="s">
        <v>59</v>
      </c>
      <c r="E1217" s="38" t="s">
        <v>58</v>
      </c>
    </row>
    <row r="1218" spans="1:16" ht="25.5">
      <c r="A1218" s="26" t="s">
        <v>50</v>
      </c>
      <c s="31" t="s">
        <v>5947</v>
      </c>
      <c s="31" t="s">
        <v>5934</v>
      </c>
      <c s="26" t="s">
        <v>3310</v>
      </c>
      <c s="32" t="s">
        <v>5948</v>
      </c>
      <c s="33" t="s">
        <v>82</v>
      </c>
      <c s="34">
        <v>1</v>
      </c>
      <c s="35">
        <v>0</v>
      </c>
      <c s="36">
        <f>ROUND(ROUND(H1218,2)*ROUND(G1218,5),2)</f>
      </c>
      <c r="O1218">
        <f>(I1218*21)/100</f>
      </c>
      <c t="s">
        <v>27</v>
      </c>
    </row>
    <row r="1219" spans="1:5" ht="12.75">
      <c r="A1219" s="37" t="s">
        <v>55</v>
      </c>
      <c r="E1219" s="38" t="s">
        <v>58</v>
      </c>
    </row>
    <row r="1220" spans="1:5" ht="12.75">
      <c r="A1220" s="39" t="s">
        <v>57</v>
      </c>
      <c r="E1220" s="40" t="s">
        <v>58</v>
      </c>
    </row>
    <row r="1221" spans="1:5" ht="12.75">
      <c r="A1221" t="s">
        <v>59</v>
      </c>
      <c r="E1221" s="38" t="s">
        <v>58</v>
      </c>
    </row>
    <row r="1222" spans="1:16" ht="25.5">
      <c r="A1222" s="26" t="s">
        <v>50</v>
      </c>
      <c s="31" t="s">
        <v>5949</v>
      </c>
      <c s="31" t="s">
        <v>5934</v>
      </c>
      <c s="26" t="s">
        <v>3312</v>
      </c>
      <c s="32" t="s">
        <v>5935</v>
      </c>
      <c s="33" t="s">
        <v>82</v>
      </c>
      <c s="34">
        <v>1</v>
      </c>
      <c s="35">
        <v>0</v>
      </c>
      <c s="36">
        <f>ROUND(ROUND(H1222,2)*ROUND(G1222,5),2)</f>
      </c>
      <c r="O1222">
        <f>(I1222*21)/100</f>
      </c>
      <c t="s">
        <v>27</v>
      </c>
    </row>
    <row r="1223" spans="1:5" ht="12.75">
      <c r="A1223" s="37" t="s">
        <v>55</v>
      </c>
      <c r="E1223" s="38" t="s">
        <v>58</v>
      </c>
    </row>
    <row r="1224" spans="1:5" ht="12.75">
      <c r="A1224" s="39" t="s">
        <v>57</v>
      </c>
      <c r="E1224" s="40" t="s">
        <v>58</v>
      </c>
    </row>
    <row r="1225" spans="1:5" ht="12.75">
      <c r="A1225" t="s">
        <v>59</v>
      </c>
      <c r="E1225" s="38" t="s">
        <v>58</v>
      </c>
    </row>
    <row r="1226" spans="1:16" ht="25.5">
      <c r="A1226" s="26" t="s">
        <v>50</v>
      </c>
      <c s="31" t="s">
        <v>5950</v>
      </c>
      <c s="31" t="s">
        <v>5934</v>
      </c>
      <c s="26" t="s">
        <v>3314</v>
      </c>
      <c s="32" t="s">
        <v>5948</v>
      </c>
      <c s="33" t="s">
        <v>82</v>
      </c>
      <c s="34">
        <v>1</v>
      </c>
      <c s="35">
        <v>0</v>
      </c>
      <c s="36">
        <f>ROUND(ROUND(H1226,2)*ROUND(G1226,5),2)</f>
      </c>
      <c r="O1226">
        <f>(I1226*21)/100</f>
      </c>
      <c t="s">
        <v>27</v>
      </c>
    </row>
    <row r="1227" spans="1:5" ht="12.75">
      <c r="A1227" s="37" t="s">
        <v>55</v>
      </c>
      <c r="E1227" s="38" t="s">
        <v>58</v>
      </c>
    </row>
    <row r="1228" spans="1:5" ht="12.75">
      <c r="A1228" s="39" t="s">
        <v>57</v>
      </c>
      <c r="E1228" s="40" t="s">
        <v>58</v>
      </c>
    </row>
    <row r="1229" spans="1:5" ht="12.75">
      <c r="A1229" t="s">
        <v>59</v>
      </c>
      <c r="E1229" s="38" t="s">
        <v>58</v>
      </c>
    </row>
    <row r="1230" spans="1:16" ht="25.5">
      <c r="A1230" s="26" t="s">
        <v>50</v>
      </c>
      <c s="31" t="s">
        <v>5951</v>
      </c>
      <c s="31" t="s">
        <v>5934</v>
      </c>
      <c s="26" t="s">
        <v>3316</v>
      </c>
      <c s="32" t="s">
        <v>5952</v>
      </c>
      <c s="33" t="s">
        <v>82</v>
      </c>
      <c s="34">
        <v>1</v>
      </c>
      <c s="35">
        <v>0</v>
      </c>
      <c s="36">
        <f>ROUND(ROUND(H1230,2)*ROUND(G1230,5),2)</f>
      </c>
      <c r="O1230">
        <f>(I1230*21)/100</f>
      </c>
      <c t="s">
        <v>27</v>
      </c>
    </row>
    <row r="1231" spans="1:5" ht="12.75">
      <c r="A1231" s="37" t="s">
        <v>55</v>
      </c>
      <c r="E1231" s="38" t="s">
        <v>58</v>
      </c>
    </row>
    <row r="1232" spans="1:5" ht="12.75">
      <c r="A1232" s="39" t="s">
        <v>57</v>
      </c>
      <c r="E1232" s="40" t="s">
        <v>58</v>
      </c>
    </row>
    <row r="1233" spans="1:5" ht="12.75">
      <c r="A1233" t="s">
        <v>59</v>
      </c>
      <c r="E1233" s="38" t="s">
        <v>58</v>
      </c>
    </row>
    <row r="1234" spans="1:16" ht="25.5">
      <c r="A1234" s="26" t="s">
        <v>50</v>
      </c>
      <c s="31" t="s">
        <v>5953</v>
      </c>
      <c s="31" t="s">
        <v>5934</v>
      </c>
      <c s="26" t="s">
        <v>3318</v>
      </c>
      <c s="32" t="s">
        <v>5954</v>
      </c>
      <c s="33" t="s">
        <v>82</v>
      </c>
      <c s="34">
        <v>1</v>
      </c>
      <c s="35">
        <v>0</v>
      </c>
      <c s="36">
        <f>ROUND(ROUND(H1234,2)*ROUND(G1234,5),2)</f>
      </c>
      <c r="O1234">
        <f>(I1234*21)/100</f>
      </c>
      <c t="s">
        <v>27</v>
      </c>
    </row>
    <row r="1235" spans="1:5" ht="12.75">
      <c r="A1235" s="37" t="s">
        <v>55</v>
      </c>
      <c r="E1235" s="38" t="s">
        <v>58</v>
      </c>
    </row>
    <row r="1236" spans="1:5" ht="12.75">
      <c r="A1236" s="39" t="s">
        <v>57</v>
      </c>
      <c r="E1236" s="40" t="s">
        <v>58</v>
      </c>
    </row>
    <row r="1237" spans="1:5" ht="12.75">
      <c r="A1237" t="s">
        <v>59</v>
      </c>
      <c r="E1237" s="38" t="s">
        <v>58</v>
      </c>
    </row>
    <row r="1238" spans="1:16" ht="25.5">
      <c r="A1238" s="26" t="s">
        <v>50</v>
      </c>
      <c s="31" t="s">
        <v>5955</v>
      </c>
      <c s="31" t="s">
        <v>5934</v>
      </c>
      <c s="26" t="s">
        <v>4189</v>
      </c>
      <c s="32" t="s">
        <v>5956</v>
      </c>
      <c s="33" t="s">
        <v>82</v>
      </c>
      <c s="34">
        <v>1</v>
      </c>
      <c s="35">
        <v>0</v>
      </c>
      <c s="36">
        <f>ROUND(ROUND(H1238,2)*ROUND(G1238,5),2)</f>
      </c>
      <c r="O1238">
        <f>(I1238*21)/100</f>
      </c>
      <c t="s">
        <v>27</v>
      </c>
    </row>
    <row r="1239" spans="1:5" ht="12.75">
      <c r="A1239" s="37" t="s">
        <v>55</v>
      </c>
      <c r="E1239" s="38" t="s">
        <v>58</v>
      </c>
    </row>
    <row r="1240" spans="1:5" ht="12.75">
      <c r="A1240" s="39" t="s">
        <v>57</v>
      </c>
      <c r="E1240" s="40" t="s">
        <v>58</v>
      </c>
    </row>
    <row r="1241" spans="1:5" ht="12.75">
      <c r="A1241" t="s">
        <v>59</v>
      </c>
      <c r="E1241" s="38" t="s">
        <v>58</v>
      </c>
    </row>
    <row r="1242" spans="1:16" ht="25.5">
      <c r="A1242" s="26" t="s">
        <v>50</v>
      </c>
      <c s="31" t="s">
        <v>5957</v>
      </c>
      <c s="31" t="s">
        <v>5934</v>
      </c>
      <c s="26" t="s">
        <v>4190</v>
      </c>
      <c s="32" t="s">
        <v>5938</v>
      </c>
      <c s="33" t="s">
        <v>82</v>
      </c>
      <c s="34">
        <v>1</v>
      </c>
      <c s="35">
        <v>0</v>
      </c>
      <c s="36">
        <f>ROUND(ROUND(H1242,2)*ROUND(G1242,5),2)</f>
      </c>
      <c r="O1242">
        <f>(I1242*21)/100</f>
      </c>
      <c t="s">
        <v>27</v>
      </c>
    </row>
    <row r="1243" spans="1:5" ht="12.75">
      <c r="A1243" s="37" t="s">
        <v>55</v>
      </c>
      <c r="E1243" s="38" t="s">
        <v>58</v>
      </c>
    </row>
    <row r="1244" spans="1:5" ht="12.75">
      <c r="A1244" s="39" t="s">
        <v>57</v>
      </c>
      <c r="E1244" s="40" t="s">
        <v>58</v>
      </c>
    </row>
    <row r="1245" spans="1:5" ht="12.75">
      <c r="A1245" t="s">
        <v>59</v>
      </c>
      <c r="E1245" s="38" t="s">
        <v>58</v>
      </c>
    </row>
    <row r="1246" spans="1:16" ht="25.5">
      <c r="A1246" s="26" t="s">
        <v>50</v>
      </c>
      <c s="31" t="s">
        <v>5958</v>
      </c>
      <c s="31" t="s">
        <v>5959</v>
      </c>
      <c s="26" t="s">
        <v>52</v>
      </c>
      <c s="32" t="s">
        <v>5960</v>
      </c>
      <c s="33" t="s">
        <v>82</v>
      </c>
      <c s="34">
        <v>1</v>
      </c>
      <c s="35">
        <v>0</v>
      </c>
      <c s="36">
        <f>ROUND(ROUND(H1246,2)*ROUND(G1246,5),2)</f>
      </c>
      <c r="O1246">
        <f>(I1246*21)/100</f>
      </c>
      <c t="s">
        <v>27</v>
      </c>
    </row>
    <row r="1247" spans="1:5" ht="12.75">
      <c r="A1247" s="37" t="s">
        <v>55</v>
      </c>
      <c r="E1247" s="38" t="s">
        <v>58</v>
      </c>
    </row>
    <row r="1248" spans="1:5" ht="12.75">
      <c r="A1248" s="39" t="s">
        <v>57</v>
      </c>
      <c r="E1248" s="40" t="s">
        <v>58</v>
      </c>
    </row>
    <row r="1249" spans="1:5" ht="12.75">
      <c r="A1249" t="s">
        <v>59</v>
      </c>
      <c r="E1249" s="38" t="s">
        <v>58</v>
      </c>
    </row>
    <row r="1250" spans="1:16" ht="25.5">
      <c r="A1250" s="26" t="s">
        <v>50</v>
      </c>
      <c s="31" t="s">
        <v>5961</v>
      </c>
      <c s="31" t="s">
        <v>5959</v>
      </c>
      <c s="26" t="s">
        <v>2502</v>
      </c>
      <c s="32" t="s">
        <v>5962</v>
      </c>
      <c s="33" t="s">
        <v>82</v>
      </c>
      <c s="34">
        <v>1</v>
      </c>
      <c s="35">
        <v>0</v>
      </c>
      <c s="36">
        <f>ROUND(ROUND(H1250,2)*ROUND(G1250,5),2)</f>
      </c>
      <c r="O1250">
        <f>(I1250*21)/100</f>
      </c>
      <c t="s">
        <v>27</v>
      </c>
    </row>
    <row r="1251" spans="1:5" ht="12.75">
      <c r="A1251" s="37" t="s">
        <v>55</v>
      </c>
      <c r="E1251" s="38" t="s">
        <v>58</v>
      </c>
    </row>
    <row r="1252" spans="1:5" ht="12.75">
      <c r="A1252" s="39" t="s">
        <v>57</v>
      </c>
      <c r="E1252" s="40" t="s">
        <v>58</v>
      </c>
    </row>
    <row r="1253" spans="1:5" ht="12.75">
      <c r="A1253" t="s">
        <v>59</v>
      </c>
      <c r="E1253" s="38" t="s">
        <v>58</v>
      </c>
    </row>
    <row r="1254" spans="1:16" ht="25.5">
      <c r="A1254" s="26" t="s">
        <v>50</v>
      </c>
      <c s="31" t="s">
        <v>5963</v>
      </c>
      <c s="31" t="s">
        <v>5959</v>
      </c>
      <c s="26" t="s">
        <v>2505</v>
      </c>
      <c s="32" t="s">
        <v>5942</v>
      </c>
      <c s="33" t="s">
        <v>82</v>
      </c>
      <c s="34">
        <v>1</v>
      </c>
      <c s="35">
        <v>0</v>
      </c>
      <c s="36">
        <f>ROUND(ROUND(H1254,2)*ROUND(G1254,5),2)</f>
      </c>
      <c r="O1254">
        <f>(I1254*21)/100</f>
      </c>
      <c t="s">
        <v>27</v>
      </c>
    </row>
    <row r="1255" spans="1:5" ht="12.75">
      <c r="A1255" s="37" t="s">
        <v>55</v>
      </c>
      <c r="E1255" s="38" t="s">
        <v>58</v>
      </c>
    </row>
    <row r="1256" spans="1:5" ht="12.75">
      <c r="A1256" s="39" t="s">
        <v>57</v>
      </c>
      <c r="E1256" s="40" t="s">
        <v>58</v>
      </c>
    </row>
    <row r="1257" spans="1:5" ht="12.75">
      <c r="A1257" t="s">
        <v>59</v>
      </c>
      <c r="E1257" s="38" t="s">
        <v>58</v>
      </c>
    </row>
    <row r="1258" spans="1:16" ht="25.5">
      <c r="A1258" s="26" t="s">
        <v>50</v>
      </c>
      <c s="31" t="s">
        <v>5964</v>
      </c>
      <c s="31" t="s">
        <v>5959</v>
      </c>
      <c s="26" t="s">
        <v>3310</v>
      </c>
      <c s="32" t="s">
        <v>5940</v>
      </c>
      <c s="33" t="s">
        <v>82</v>
      </c>
      <c s="34">
        <v>1</v>
      </c>
      <c s="35">
        <v>0</v>
      </c>
      <c s="36">
        <f>ROUND(ROUND(H1258,2)*ROUND(G1258,5),2)</f>
      </c>
      <c r="O1258">
        <f>(I1258*21)/100</f>
      </c>
      <c t="s">
        <v>27</v>
      </c>
    </row>
    <row r="1259" spans="1:5" ht="12.75">
      <c r="A1259" s="37" t="s">
        <v>55</v>
      </c>
      <c r="E1259" s="38" t="s">
        <v>58</v>
      </c>
    </row>
    <row r="1260" spans="1:5" ht="12.75">
      <c r="A1260" s="39" t="s">
        <v>57</v>
      </c>
      <c r="E1260" s="40" t="s">
        <v>58</v>
      </c>
    </row>
    <row r="1261" spans="1:5" ht="12.75">
      <c r="A1261" t="s">
        <v>59</v>
      </c>
      <c r="E1261" s="38" t="s">
        <v>58</v>
      </c>
    </row>
    <row r="1262" spans="1:16" ht="25.5">
      <c r="A1262" s="26" t="s">
        <v>50</v>
      </c>
      <c s="31" t="s">
        <v>5965</v>
      </c>
      <c s="31" t="s">
        <v>5959</v>
      </c>
      <c s="26" t="s">
        <v>3312</v>
      </c>
      <c s="32" t="s">
        <v>5966</v>
      </c>
      <c s="33" t="s">
        <v>82</v>
      </c>
      <c s="34">
        <v>1</v>
      </c>
      <c s="35">
        <v>0</v>
      </c>
      <c s="36">
        <f>ROUND(ROUND(H1262,2)*ROUND(G1262,5),2)</f>
      </c>
      <c r="O1262">
        <f>(I1262*21)/100</f>
      </c>
      <c t="s">
        <v>27</v>
      </c>
    </row>
    <row r="1263" spans="1:5" ht="12.75">
      <c r="A1263" s="37" t="s">
        <v>55</v>
      </c>
      <c r="E1263" s="38" t="s">
        <v>58</v>
      </c>
    </row>
    <row r="1264" spans="1:5" ht="12.75">
      <c r="A1264" s="39" t="s">
        <v>57</v>
      </c>
      <c r="E1264" s="40" t="s">
        <v>58</v>
      </c>
    </row>
    <row r="1265" spans="1:5" ht="12.75">
      <c r="A1265" t="s">
        <v>59</v>
      </c>
      <c r="E1265" s="38" t="s">
        <v>58</v>
      </c>
    </row>
    <row r="1266" spans="1:16" ht="25.5">
      <c r="A1266" s="26" t="s">
        <v>50</v>
      </c>
      <c s="31" t="s">
        <v>5967</v>
      </c>
      <c s="31" t="s">
        <v>5959</v>
      </c>
      <c s="26" t="s">
        <v>3314</v>
      </c>
      <c s="32" t="s">
        <v>5968</v>
      </c>
      <c s="33" t="s">
        <v>82</v>
      </c>
      <c s="34">
        <v>1</v>
      </c>
      <c s="35">
        <v>0</v>
      </c>
      <c s="36">
        <f>ROUND(ROUND(H1266,2)*ROUND(G1266,5),2)</f>
      </c>
      <c r="O1266">
        <f>(I1266*21)/100</f>
      </c>
      <c t="s">
        <v>27</v>
      </c>
    </row>
    <row r="1267" spans="1:5" ht="12.75">
      <c r="A1267" s="37" t="s">
        <v>55</v>
      </c>
      <c r="E1267" s="38" t="s">
        <v>58</v>
      </c>
    </row>
    <row r="1268" spans="1:5" ht="12.75">
      <c r="A1268" s="39" t="s">
        <v>57</v>
      </c>
      <c r="E1268" s="40" t="s">
        <v>58</v>
      </c>
    </row>
    <row r="1269" spans="1:5" ht="12.75">
      <c r="A1269" t="s">
        <v>59</v>
      </c>
      <c r="E1269" s="38" t="s">
        <v>58</v>
      </c>
    </row>
    <row r="1270" spans="1:16" ht="25.5">
      <c r="A1270" s="26" t="s">
        <v>50</v>
      </c>
      <c s="31" t="s">
        <v>5969</v>
      </c>
      <c s="31" t="s">
        <v>5959</v>
      </c>
      <c s="26" t="s">
        <v>3316</v>
      </c>
      <c s="32" t="s">
        <v>5970</v>
      </c>
      <c s="33" t="s">
        <v>82</v>
      </c>
      <c s="34">
        <v>1</v>
      </c>
      <c s="35">
        <v>0</v>
      </c>
      <c s="36">
        <f>ROUND(ROUND(H1270,2)*ROUND(G1270,5),2)</f>
      </c>
      <c r="O1270">
        <f>(I1270*21)/100</f>
      </c>
      <c t="s">
        <v>27</v>
      </c>
    </row>
    <row r="1271" spans="1:5" ht="12.75">
      <c r="A1271" s="37" t="s">
        <v>55</v>
      </c>
      <c r="E1271" s="38" t="s">
        <v>58</v>
      </c>
    </row>
    <row r="1272" spans="1:5" ht="12.75">
      <c r="A1272" s="39" t="s">
        <v>57</v>
      </c>
      <c r="E1272" s="40" t="s">
        <v>58</v>
      </c>
    </row>
    <row r="1273" spans="1:5" ht="12.75">
      <c r="A1273" t="s">
        <v>59</v>
      </c>
      <c r="E1273" s="38" t="s">
        <v>58</v>
      </c>
    </row>
    <row r="1274" spans="1:16" ht="25.5">
      <c r="A1274" s="26" t="s">
        <v>50</v>
      </c>
      <c s="31" t="s">
        <v>5971</v>
      </c>
      <c s="31" t="s">
        <v>5959</v>
      </c>
      <c s="26" t="s">
        <v>3318</v>
      </c>
      <c s="32" t="s">
        <v>5944</v>
      </c>
      <c s="33" t="s">
        <v>82</v>
      </c>
      <c s="34">
        <v>1</v>
      </c>
      <c s="35">
        <v>0</v>
      </c>
      <c s="36">
        <f>ROUND(ROUND(H1274,2)*ROUND(G1274,5),2)</f>
      </c>
      <c r="O1274">
        <f>(I1274*21)/100</f>
      </c>
      <c t="s">
        <v>27</v>
      </c>
    </row>
    <row r="1275" spans="1:5" ht="12.75">
      <c r="A1275" s="37" t="s">
        <v>55</v>
      </c>
      <c r="E1275" s="38" t="s">
        <v>58</v>
      </c>
    </row>
    <row r="1276" spans="1:5" ht="12.75">
      <c r="A1276" s="39" t="s">
        <v>57</v>
      </c>
      <c r="E1276" s="40" t="s">
        <v>58</v>
      </c>
    </row>
    <row r="1277" spans="1:5" ht="12.75">
      <c r="A1277" t="s">
        <v>59</v>
      </c>
      <c r="E1277" s="38" t="s">
        <v>58</v>
      </c>
    </row>
    <row r="1278" spans="1:16" ht="25.5">
      <c r="A1278" s="26" t="s">
        <v>50</v>
      </c>
      <c s="31" t="s">
        <v>5972</v>
      </c>
      <c s="31" t="s">
        <v>5959</v>
      </c>
      <c s="26" t="s">
        <v>4189</v>
      </c>
      <c s="32" t="s">
        <v>5942</v>
      </c>
      <c s="33" t="s">
        <v>82</v>
      </c>
      <c s="34">
        <v>1</v>
      </c>
      <c s="35">
        <v>0</v>
      </c>
      <c s="36">
        <f>ROUND(ROUND(H1278,2)*ROUND(G1278,5),2)</f>
      </c>
      <c r="O1278">
        <f>(I1278*21)/100</f>
      </c>
      <c t="s">
        <v>27</v>
      </c>
    </row>
    <row r="1279" spans="1:5" ht="12.75">
      <c r="A1279" s="37" t="s">
        <v>55</v>
      </c>
      <c r="E1279" s="38" t="s">
        <v>58</v>
      </c>
    </row>
    <row r="1280" spans="1:5" ht="12.75">
      <c r="A1280" s="39" t="s">
        <v>57</v>
      </c>
      <c r="E1280" s="40" t="s">
        <v>58</v>
      </c>
    </row>
    <row r="1281" spans="1:5" ht="12.75">
      <c r="A1281" t="s">
        <v>59</v>
      </c>
      <c r="E1281" s="38" t="s">
        <v>58</v>
      </c>
    </row>
    <row r="1282" spans="1:16" ht="25.5">
      <c r="A1282" s="26" t="s">
        <v>50</v>
      </c>
      <c s="31" t="s">
        <v>5973</v>
      </c>
      <c s="31" t="s">
        <v>5974</v>
      </c>
      <c s="26" t="s">
        <v>52</v>
      </c>
      <c s="32" t="s">
        <v>5944</v>
      </c>
      <c s="33" t="s">
        <v>82</v>
      </c>
      <c s="34">
        <v>1</v>
      </c>
      <c s="35">
        <v>0</v>
      </c>
      <c s="36">
        <f>ROUND(ROUND(H1282,2)*ROUND(G1282,5),2)</f>
      </c>
      <c r="O1282">
        <f>(I1282*21)/100</f>
      </c>
      <c t="s">
        <v>27</v>
      </c>
    </row>
    <row r="1283" spans="1:5" ht="12.75">
      <c r="A1283" s="37" t="s">
        <v>55</v>
      </c>
      <c r="E1283" s="38" t="s">
        <v>58</v>
      </c>
    </row>
    <row r="1284" spans="1:5" ht="12.75">
      <c r="A1284" s="39" t="s">
        <v>57</v>
      </c>
      <c r="E1284" s="40" t="s">
        <v>58</v>
      </c>
    </row>
    <row r="1285" spans="1:5" ht="12.75">
      <c r="A1285" t="s">
        <v>59</v>
      </c>
      <c r="E1285" s="38" t="s">
        <v>58</v>
      </c>
    </row>
    <row r="1286" spans="1:16" ht="25.5">
      <c r="A1286" s="26" t="s">
        <v>50</v>
      </c>
      <c s="31" t="s">
        <v>5975</v>
      </c>
      <c s="31" t="s">
        <v>5974</v>
      </c>
      <c s="26" t="s">
        <v>2502</v>
      </c>
      <c s="32" t="s">
        <v>5942</v>
      </c>
      <c s="33" t="s">
        <v>82</v>
      </c>
      <c s="34">
        <v>1</v>
      </c>
      <c s="35">
        <v>0</v>
      </c>
      <c s="36">
        <f>ROUND(ROUND(H1286,2)*ROUND(G1286,5),2)</f>
      </c>
      <c r="O1286">
        <f>(I1286*21)/100</f>
      </c>
      <c t="s">
        <v>27</v>
      </c>
    </row>
    <row r="1287" spans="1:5" ht="12.75">
      <c r="A1287" s="37" t="s">
        <v>55</v>
      </c>
      <c r="E1287" s="38" t="s">
        <v>58</v>
      </c>
    </row>
    <row r="1288" spans="1:5" ht="12.75">
      <c r="A1288" s="39" t="s">
        <v>57</v>
      </c>
      <c r="E1288" s="40" t="s">
        <v>58</v>
      </c>
    </row>
    <row r="1289" spans="1:5" ht="12.75">
      <c r="A1289" t="s">
        <v>59</v>
      </c>
      <c r="E1289" s="38" t="s">
        <v>58</v>
      </c>
    </row>
    <row r="1290" spans="1:16" ht="25.5">
      <c r="A1290" s="26" t="s">
        <v>50</v>
      </c>
      <c s="31" t="s">
        <v>5976</v>
      </c>
      <c s="31" t="s">
        <v>5974</v>
      </c>
      <c s="26" t="s">
        <v>2505</v>
      </c>
      <c s="32" t="s">
        <v>5842</v>
      </c>
      <c s="33" t="s">
        <v>82</v>
      </c>
      <c s="34">
        <v>1</v>
      </c>
      <c s="35">
        <v>0</v>
      </c>
      <c s="36">
        <f>ROUND(ROUND(H1290,2)*ROUND(G1290,5),2)</f>
      </c>
      <c r="O1290">
        <f>(I1290*21)/100</f>
      </c>
      <c t="s">
        <v>27</v>
      </c>
    </row>
    <row r="1291" spans="1:5" ht="12.75">
      <c r="A1291" s="37" t="s">
        <v>55</v>
      </c>
      <c r="E1291" s="38" t="s">
        <v>58</v>
      </c>
    </row>
    <row r="1292" spans="1:5" ht="12.75">
      <c r="A1292" s="39" t="s">
        <v>57</v>
      </c>
      <c r="E1292" s="40" t="s">
        <v>58</v>
      </c>
    </row>
    <row r="1293" spans="1:5" ht="12.75">
      <c r="A1293" t="s">
        <v>59</v>
      </c>
      <c r="E1293" s="38" t="s">
        <v>58</v>
      </c>
    </row>
    <row r="1294" spans="1:16" ht="25.5">
      <c r="A1294" s="26" t="s">
        <v>50</v>
      </c>
      <c s="31" t="s">
        <v>5977</v>
      </c>
      <c s="31" t="s">
        <v>5974</v>
      </c>
      <c s="26" t="s">
        <v>3310</v>
      </c>
      <c s="32" t="s">
        <v>5978</v>
      </c>
      <c s="33" t="s">
        <v>82</v>
      </c>
      <c s="34">
        <v>1</v>
      </c>
      <c s="35">
        <v>0</v>
      </c>
      <c s="36">
        <f>ROUND(ROUND(H1294,2)*ROUND(G1294,5),2)</f>
      </c>
      <c r="O1294">
        <f>(I1294*21)/100</f>
      </c>
      <c t="s">
        <v>27</v>
      </c>
    </row>
    <row r="1295" spans="1:5" ht="12.75">
      <c r="A1295" s="37" t="s">
        <v>55</v>
      </c>
      <c r="E1295" s="38" t="s">
        <v>58</v>
      </c>
    </row>
    <row r="1296" spans="1:5" ht="12.75">
      <c r="A1296" s="39" t="s">
        <v>57</v>
      </c>
      <c r="E1296" s="40" t="s">
        <v>58</v>
      </c>
    </row>
    <row r="1297" spans="1:5" ht="12.75">
      <c r="A1297" t="s">
        <v>59</v>
      </c>
      <c r="E1297" s="38" t="s">
        <v>58</v>
      </c>
    </row>
    <row r="1298" spans="1:16" ht="25.5">
      <c r="A1298" s="26" t="s">
        <v>50</v>
      </c>
      <c s="31" t="s">
        <v>5979</v>
      </c>
      <c s="31" t="s">
        <v>5974</v>
      </c>
      <c s="26" t="s">
        <v>3312</v>
      </c>
      <c s="32" t="s">
        <v>5966</v>
      </c>
      <c s="33" t="s">
        <v>82</v>
      </c>
      <c s="34">
        <v>1</v>
      </c>
      <c s="35">
        <v>0</v>
      </c>
      <c s="36">
        <f>ROUND(ROUND(H1298,2)*ROUND(G1298,5),2)</f>
      </c>
      <c r="O1298">
        <f>(I1298*21)/100</f>
      </c>
      <c t="s">
        <v>27</v>
      </c>
    </row>
    <row r="1299" spans="1:5" ht="12.75">
      <c r="A1299" s="37" t="s">
        <v>55</v>
      </c>
      <c r="E1299" s="38" t="s">
        <v>58</v>
      </c>
    </row>
    <row r="1300" spans="1:5" ht="12.75">
      <c r="A1300" s="39" t="s">
        <v>57</v>
      </c>
      <c r="E1300" s="40" t="s">
        <v>58</v>
      </c>
    </row>
    <row r="1301" spans="1:5" ht="12.75">
      <c r="A1301" t="s">
        <v>59</v>
      </c>
      <c r="E1301" s="38" t="s">
        <v>58</v>
      </c>
    </row>
    <row r="1302" spans="1:16" ht="25.5">
      <c r="A1302" s="26" t="s">
        <v>50</v>
      </c>
      <c s="31" t="s">
        <v>5980</v>
      </c>
      <c s="31" t="s">
        <v>5974</v>
      </c>
      <c s="26" t="s">
        <v>3314</v>
      </c>
      <c s="32" t="s">
        <v>5981</v>
      </c>
      <c s="33" t="s">
        <v>82</v>
      </c>
      <c s="34">
        <v>1</v>
      </c>
      <c s="35">
        <v>0</v>
      </c>
      <c s="36">
        <f>ROUND(ROUND(H1302,2)*ROUND(G1302,5),2)</f>
      </c>
      <c r="O1302">
        <f>(I1302*21)/100</f>
      </c>
      <c t="s">
        <v>27</v>
      </c>
    </row>
    <row r="1303" spans="1:5" ht="12.75">
      <c r="A1303" s="37" t="s">
        <v>55</v>
      </c>
      <c r="E1303" s="38" t="s">
        <v>58</v>
      </c>
    </row>
    <row r="1304" spans="1:5" ht="12.75">
      <c r="A1304" s="39" t="s">
        <v>57</v>
      </c>
      <c r="E1304" s="40" t="s">
        <v>58</v>
      </c>
    </row>
    <row r="1305" spans="1:5" ht="12.75">
      <c r="A1305" t="s">
        <v>59</v>
      </c>
      <c r="E1305" s="38" t="s">
        <v>58</v>
      </c>
    </row>
    <row r="1306" spans="1:16" ht="25.5">
      <c r="A1306" s="26" t="s">
        <v>50</v>
      </c>
      <c s="31" t="s">
        <v>5982</v>
      </c>
      <c s="31" t="s">
        <v>5974</v>
      </c>
      <c s="26" t="s">
        <v>3316</v>
      </c>
      <c s="32" t="s">
        <v>5944</v>
      </c>
      <c s="33" t="s">
        <v>82</v>
      </c>
      <c s="34">
        <v>1</v>
      </c>
      <c s="35">
        <v>0</v>
      </c>
      <c s="36">
        <f>ROUND(ROUND(H1306,2)*ROUND(G1306,5),2)</f>
      </c>
      <c r="O1306">
        <f>(I1306*21)/100</f>
      </c>
      <c t="s">
        <v>27</v>
      </c>
    </row>
    <row r="1307" spans="1:5" ht="12.75">
      <c r="A1307" s="37" t="s">
        <v>55</v>
      </c>
      <c r="E1307" s="38" t="s">
        <v>58</v>
      </c>
    </row>
    <row r="1308" spans="1:5" ht="12.75">
      <c r="A1308" s="39" t="s">
        <v>57</v>
      </c>
      <c r="E1308" s="40" t="s">
        <v>58</v>
      </c>
    </row>
    <row r="1309" spans="1:5" ht="12.75">
      <c r="A1309" t="s">
        <v>59</v>
      </c>
      <c r="E1309" s="38" t="s">
        <v>58</v>
      </c>
    </row>
    <row r="1310" spans="1:16" ht="25.5">
      <c r="A1310" s="26" t="s">
        <v>50</v>
      </c>
      <c s="31" t="s">
        <v>5983</v>
      </c>
      <c s="31" t="s">
        <v>5974</v>
      </c>
      <c s="26" t="s">
        <v>3318</v>
      </c>
      <c s="32" t="s">
        <v>5944</v>
      </c>
      <c s="33" t="s">
        <v>82</v>
      </c>
      <c s="34">
        <v>1</v>
      </c>
      <c s="35">
        <v>0</v>
      </c>
      <c s="36">
        <f>ROUND(ROUND(H1310,2)*ROUND(G1310,5),2)</f>
      </c>
      <c r="O1310">
        <f>(I1310*21)/100</f>
      </c>
      <c t="s">
        <v>27</v>
      </c>
    </row>
    <row r="1311" spans="1:5" ht="12.75">
      <c r="A1311" s="37" t="s">
        <v>55</v>
      </c>
      <c r="E1311" s="38" t="s">
        <v>58</v>
      </c>
    </row>
    <row r="1312" spans="1:5" ht="12.75">
      <c r="A1312" s="39" t="s">
        <v>57</v>
      </c>
      <c r="E1312" s="40" t="s">
        <v>58</v>
      </c>
    </row>
    <row r="1313" spans="1:5" ht="12.75">
      <c r="A1313" t="s">
        <v>59</v>
      </c>
      <c r="E1313" s="38" t="s">
        <v>58</v>
      </c>
    </row>
    <row r="1314" spans="1:16" ht="25.5">
      <c r="A1314" s="26" t="s">
        <v>50</v>
      </c>
      <c s="31" t="s">
        <v>5984</v>
      </c>
      <c s="31" t="s">
        <v>5974</v>
      </c>
      <c s="26" t="s">
        <v>4189</v>
      </c>
      <c s="32" t="s">
        <v>5985</v>
      </c>
      <c s="33" t="s">
        <v>82</v>
      </c>
      <c s="34">
        <v>1</v>
      </c>
      <c s="35">
        <v>0</v>
      </c>
      <c s="36">
        <f>ROUND(ROUND(H1314,2)*ROUND(G1314,5),2)</f>
      </c>
      <c r="O1314">
        <f>(I1314*21)/100</f>
      </c>
      <c t="s">
        <v>27</v>
      </c>
    </row>
    <row r="1315" spans="1:5" ht="12.75">
      <c r="A1315" s="37" t="s">
        <v>55</v>
      </c>
      <c r="E1315" s="38" t="s">
        <v>58</v>
      </c>
    </row>
    <row r="1316" spans="1:5" ht="12.75">
      <c r="A1316" s="39" t="s">
        <v>57</v>
      </c>
      <c r="E1316" s="40" t="s">
        <v>58</v>
      </c>
    </row>
    <row r="1317" spans="1:5" ht="12.75">
      <c r="A1317" t="s">
        <v>59</v>
      </c>
      <c r="E1317" s="38" t="s">
        <v>58</v>
      </c>
    </row>
    <row r="1318" spans="1:16" ht="25.5">
      <c r="A1318" s="26" t="s">
        <v>50</v>
      </c>
      <c s="31" t="s">
        <v>5986</v>
      </c>
      <c s="31" t="s">
        <v>5974</v>
      </c>
      <c s="26" t="s">
        <v>4190</v>
      </c>
      <c s="32" t="s">
        <v>5985</v>
      </c>
      <c s="33" t="s">
        <v>82</v>
      </c>
      <c s="34">
        <v>1</v>
      </c>
      <c s="35">
        <v>0</v>
      </c>
      <c s="36">
        <f>ROUND(ROUND(H1318,2)*ROUND(G1318,5),2)</f>
      </c>
      <c r="O1318">
        <f>(I1318*21)/100</f>
      </c>
      <c t="s">
        <v>27</v>
      </c>
    </row>
    <row r="1319" spans="1:5" ht="12.75">
      <c r="A1319" s="37" t="s">
        <v>55</v>
      </c>
      <c r="E1319" s="38" t="s">
        <v>58</v>
      </c>
    </row>
    <row r="1320" spans="1:5" ht="12.75">
      <c r="A1320" s="39" t="s">
        <v>57</v>
      </c>
      <c r="E1320" s="40" t="s">
        <v>58</v>
      </c>
    </row>
    <row r="1321" spans="1:5" ht="12.75">
      <c r="A1321" t="s">
        <v>59</v>
      </c>
      <c r="E1321" s="38" t="s">
        <v>58</v>
      </c>
    </row>
    <row r="1322" spans="1:16" ht="25.5">
      <c r="A1322" s="26" t="s">
        <v>50</v>
      </c>
      <c s="31" t="s">
        <v>5987</v>
      </c>
      <c s="31" t="s">
        <v>5988</v>
      </c>
      <c s="26" t="s">
        <v>52</v>
      </c>
      <c s="32" t="s">
        <v>5989</v>
      </c>
      <c s="33" t="s">
        <v>82</v>
      </c>
      <c s="34">
        <v>1</v>
      </c>
      <c s="35">
        <v>0</v>
      </c>
      <c s="36">
        <f>ROUND(ROUND(H1322,2)*ROUND(G1322,5),2)</f>
      </c>
      <c r="O1322">
        <f>(I1322*21)/100</f>
      </c>
      <c t="s">
        <v>27</v>
      </c>
    </row>
    <row r="1323" spans="1:5" ht="12.75">
      <c r="A1323" s="37" t="s">
        <v>55</v>
      </c>
      <c r="E1323" s="38" t="s">
        <v>58</v>
      </c>
    </row>
    <row r="1324" spans="1:5" ht="12.75">
      <c r="A1324" s="39" t="s">
        <v>57</v>
      </c>
      <c r="E1324" s="40" t="s">
        <v>58</v>
      </c>
    </row>
    <row r="1325" spans="1:5" ht="12.75">
      <c r="A1325" t="s">
        <v>59</v>
      </c>
      <c r="E1325" s="38" t="s">
        <v>58</v>
      </c>
    </row>
    <row r="1326" spans="1:16" ht="25.5">
      <c r="A1326" s="26" t="s">
        <v>50</v>
      </c>
      <c s="31" t="s">
        <v>5990</v>
      </c>
      <c s="31" t="s">
        <v>5988</v>
      </c>
      <c s="26" t="s">
        <v>2502</v>
      </c>
      <c s="32" t="s">
        <v>5970</v>
      </c>
      <c s="33" t="s">
        <v>82</v>
      </c>
      <c s="34">
        <v>1</v>
      </c>
      <c s="35">
        <v>0</v>
      </c>
      <c s="36">
        <f>ROUND(ROUND(H1326,2)*ROUND(G1326,5),2)</f>
      </c>
      <c r="O1326">
        <f>(I1326*21)/100</f>
      </c>
      <c t="s">
        <v>27</v>
      </c>
    </row>
    <row r="1327" spans="1:5" ht="12.75">
      <c r="A1327" s="37" t="s">
        <v>55</v>
      </c>
      <c r="E1327" s="38" t="s">
        <v>58</v>
      </c>
    </row>
    <row r="1328" spans="1:5" ht="12.75">
      <c r="A1328" s="39" t="s">
        <v>57</v>
      </c>
      <c r="E1328" s="40" t="s">
        <v>58</v>
      </c>
    </row>
    <row r="1329" spans="1:5" ht="12.75">
      <c r="A1329" t="s">
        <v>59</v>
      </c>
      <c r="E1329" s="38" t="s">
        <v>58</v>
      </c>
    </row>
    <row r="1330" spans="1:16" ht="25.5">
      <c r="A1330" s="26" t="s">
        <v>50</v>
      </c>
      <c s="31" t="s">
        <v>5991</v>
      </c>
      <c s="31" t="s">
        <v>5988</v>
      </c>
      <c s="26" t="s">
        <v>2505</v>
      </c>
      <c s="32" t="s">
        <v>5944</v>
      </c>
      <c s="33" t="s">
        <v>82</v>
      </c>
      <c s="34">
        <v>1</v>
      </c>
      <c s="35">
        <v>0</v>
      </c>
      <c s="36">
        <f>ROUND(ROUND(H1330,2)*ROUND(G1330,5),2)</f>
      </c>
      <c r="O1330">
        <f>(I1330*21)/100</f>
      </c>
      <c t="s">
        <v>27</v>
      </c>
    </row>
    <row r="1331" spans="1:5" ht="12.75">
      <c r="A1331" s="37" t="s">
        <v>55</v>
      </c>
      <c r="E1331" s="38" t="s">
        <v>58</v>
      </c>
    </row>
    <row r="1332" spans="1:5" ht="12.75">
      <c r="A1332" s="39" t="s">
        <v>57</v>
      </c>
      <c r="E1332" s="40" t="s">
        <v>58</v>
      </c>
    </row>
    <row r="1333" spans="1:5" ht="12.75">
      <c r="A1333" t="s">
        <v>59</v>
      </c>
      <c r="E1333" s="38" t="s">
        <v>58</v>
      </c>
    </row>
    <row r="1334" spans="1:16" ht="25.5">
      <c r="A1334" s="26" t="s">
        <v>50</v>
      </c>
      <c s="31" t="s">
        <v>5992</v>
      </c>
      <c s="31" t="s">
        <v>5988</v>
      </c>
      <c s="26" t="s">
        <v>3310</v>
      </c>
      <c s="32" t="s">
        <v>5944</v>
      </c>
      <c s="33" t="s">
        <v>82</v>
      </c>
      <c s="34">
        <v>1</v>
      </c>
      <c s="35">
        <v>0</v>
      </c>
      <c s="36">
        <f>ROUND(ROUND(H1334,2)*ROUND(G1334,5),2)</f>
      </c>
      <c r="O1334">
        <f>(I1334*21)/100</f>
      </c>
      <c t="s">
        <v>27</v>
      </c>
    </row>
    <row r="1335" spans="1:5" ht="12.75">
      <c r="A1335" s="37" t="s">
        <v>55</v>
      </c>
      <c r="E1335" s="38" t="s">
        <v>58</v>
      </c>
    </row>
    <row r="1336" spans="1:5" ht="12.75">
      <c r="A1336" s="39" t="s">
        <v>57</v>
      </c>
      <c r="E1336" s="40" t="s">
        <v>58</v>
      </c>
    </row>
    <row r="1337" spans="1:5" ht="12.75">
      <c r="A1337" t="s">
        <v>59</v>
      </c>
      <c r="E1337" s="38" t="s">
        <v>58</v>
      </c>
    </row>
    <row r="1338" spans="1:16" ht="25.5">
      <c r="A1338" s="26" t="s">
        <v>50</v>
      </c>
      <c s="31" t="s">
        <v>5993</v>
      </c>
      <c s="31" t="s">
        <v>5988</v>
      </c>
      <c s="26" t="s">
        <v>3312</v>
      </c>
      <c s="32" t="s">
        <v>5944</v>
      </c>
      <c s="33" t="s">
        <v>82</v>
      </c>
      <c s="34">
        <v>1</v>
      </c>
      <c s="35">
        <v>0</v>
      </c>
      <c s="36">
        <f>ROUND(ROUND(H1338,2)*ROUND(G1338,5),2)</f>
      </c>
      <c r="O1338">
        <f>(I1338*21)/100</f>
      </c>
      <c t="s">
        <v>27</v>
      </c>
    </row>
    <row r="1339" spans="1:5" ht="12.75">
      <c r="A1339" s="37" t="s">
        <v>55</v>
      </c>
      <c r="E1339" s="38" t="s">
        <v>58</v>
      </c>
    </row>
    <row r="1340" spans="1:5" ht="12.75">
      <c r="A1340" s="39" t="s">
        <v>57</v>
      </c>
      <c r="E1340" s="40" t="s">
        <v>58</v>
      </c>
    </row>
    <row r="1341" spans="1:5" ht="12.75">
      <c r="A1341" t="s">
        <v>59</v>
      </c>
      <c r="E1341" s="38" t="s">
        <v>58</v>
      </c>
    </row>
    <row r="1342" spans="1:16" ht="25.5">
      <c r="A1342" s="26" t="s">
        <v>50</v>
      </c>
      <c s="31" t="s">
        <v>5994</v>
      </c>
      <c s="31" t="s">
        <v>5988</v>
      </c>
      <c s="26" t="s">
        <v>3314</v>
      </c>
      <c s="32" t="s">
        <v>5940</v>
      </c>
      <c s="33" t="s">
        <v>82</v>
      </c>
      <c s="34">
        <v>1</v>
      </c>
      <c s="35">
        <v>0</v>
      </c>
      <c s="36">
        <f>ROUND(ROUND(H1342,2)*ROUND(G1342,5),2)</f>
      </c>
      <c r="O1342">
        <f>(I1342*21)/100</f>
      </c>
      <c t="s">
        <v>27</v>
      </c>
    </row>
    <row r="1343" spans="1:5" ht="12.75">
      <c r="A1343" s="37" t="s">
        <v>55</v>
      </c>
      <c r="E1343" s="38" t="s">
        <v>58</v>
      </c>
    </row>
    <row r="1344" spans="1:5" ht="12.75">
      <c r="A1344" s="39" t="s">
        <v>57</v>
      </c>
      <c r="E1344" s="40" t="s">
        <v>58</v>
      </c>
    </row>
    <row r="1345" spans="1:5" ht="12.75">
      <c r="A1345" t="s">
        <v>59</v>
      </c>
      <c r="E1345" s="38" t="s">
        <v>58</v>
      </c>
    </row>
    <row r="1346" spans="1:16" ht="25.5">
      <c r="A1346" s="26" t="s">
        <v>50</v>
      </c>
      <c s="31" t="s">
        <v>5995</v>
      </c>
      <c s="31" t="s">
        <v>5988</v>
      </c>
      <c s="26" t="s">
        <v>3316</v>
      </c>
      <c s="32" t="s">
        <v>5996</v>
      </c>
      <c s="33" t="s">
        <v>82</v>
      </c>
      <c s="34">
        <v>1</v>
      </c>
      <c s="35">
        <v>0</v>
      </c>
      <c s="36">
        <f>ROUND(ROUND(H1346,2)*ROUND(G1346,5),2)</f>
      </c>
      <c r="O1346">
        <f>(I1346*21)/100</f>
      </c>
      <c t="s">
        <v>27</v>
      </c>
    </row>
    <row r="1347" spans="1:5" ht="12.75">
      <c r="A1347" s="37" t="s">
        <v>55</v>
      </c>
      <c r="E1347" s="38" t="s">
        <v>58</v>
      </c>
    </row>
    <row r="1348" spans="1:5" ht="12.75">
      <c r="A1348" s="39" t="s">
        <v>57</v>
      </c>
      <c r="E1348" s="40" t="s">
        <v>58</v>
      </c>
    </row>
    <row r="1349" spans="1:5" ht="12.75">
      <c r="A1349" t="s">
        <v>59</v>
      </c>
      <c r="E1349" s="38" t="s">
        <v>58</v>
      </c>
    </row>
    <row r="1350" spans="1:16" ht="25.5">
      <c r="A1350" s="26" t="s">
        <v>50</v>
      </c>
      <c s="31" t="s">
        <v>5997</v>
      </c>
      <c s="31" t="s">
        <v>5988</v>
      </c>
      <c s="26" t="s">
        <v>3318</v>
      </c>
      <c s="32" t="s">
        <v>5940</v>
      </c>
      <c s="33" t="s">
        <v>82</v>
      </c>
      <c s="34">
        <v>1</v>
      </c>
      <c s="35">
        <v>0</v>
      </c>
      <c s="36">
        <f>ROUND(ROUND(H1350,2)*ROUND(G1350,5),2)</f>
      </c>
      <c r="O1350">
        <f>(I1350*21)/100</f>
      </c>
      <c t="s">
        <v>27</v>
      </c>
    </row>
    <row r="1351" spans="1:5" ht="12.75">
      <c r="A1351" s="37" t="s">
        <v>55</v>
      </c>
      <c r="E1351" s="38" t="s">
        <v>58</v>
      </c>
    </row>
    <row r="1352" spans="1:5" ht="12.75">
      <c r="A1352" s="39" t="s">
        <v>57</v>
      </c>
      <c r="E1352" s="40" t="s">
        <v>58</v>
      </c>
    </row>
    <row r="1353" spans="1:5" ht="12.75">
      <c r="A1353" t="s">
        <v>59</v>
      </c>
      <c r="E1353" s="38" t="s">
        <v>58</v>
      </c>
    </row>
    <row r="1354" spans="1:16" ht="25.5">
      <c r="A1354" s="26" t="s">
        <v>50</v>
      </c>
      <c s="31" t="s">
        <v>5998</v>
      </c>
      <c s="31" t="s">
        <v>5988</v>
      </c>
      <c s="26" t="s">
        <v>4189</v>
      </c>
      <c s="32" t="s">
        <v>5944</v>
      </c>
      <c s="33" t="s">
        <v>82</v>
      </c>
      <c s="34">
        <v>1</v>
      </c>
      <c s="35">
        <v>0</v>
      </c>
      <c s="36">
        <f>ROUND(ROUND(H1354,2)*ROUND(G1354,5),2)</f>
      </c>
      <c r="O1354">
        <f>(I1354*21)/100</f>
      </c>
      <c t="s">
        <v>27</v>
      </c>
    </row>
    <row r="1355" spans="1:5" ht="12.75">
      <c r="A1355" s="37" t="s">
        <v>55</v>
      </c>
      <c r="E1355" s="38" t="s">
        <v>58</v>
      </c>
    </row>
    <row r="1356" spans="1:5" ht="12.75">
      <c r="A1356" s="39" t="s">
        <v>57</v>
      </c>
      <c r="E1356" s="40" t="s">
        <v>58</v>
      </c>
    </row>
    <row r="1357" spans="1:5" ht="12.75">
      <c r="A1357" t="s">
        <v>59</v>
      </c>
      <c r="E1357" s="38" t="s">
        <v>58</v>
      </c>
    </row>
    <row r="1358" spans="1:16" ht="25.5">
      <c r="A1358" s="26" t="s">
        <v>50</v>
      </c>
      <c s="31" t="s">
        <v>5999</v>
      </c>
      <c s="31" t="s">
        <v>6000</v>
      </c>
      <c s="26" t="s">
        <v>52</v>
      </c>
      <c s="32" t="s">
        <v>6001</v>
      </c>
      <c s="33" t="s">
        <v>82</v>
      </c>
      <c s="34">
        <v>1</v>
      </c>
      <c s="35">
        <v>0</v>
      </c>
      <c s="36">
        <f>ROUND(ROUND(H1358,2)*ROUND(G1358,5),2)</f>
      </c>
      <c r="O1358">
        <f>(I1358*21)/100</f>
      </c>
      <c t="s">
        <v>27</v>
      </c>
    </row>
    <row r="1359" spans="1:5" ht="12.75">
      <c r="A1359" s="37" t="s">
        <v>55</v>
      </c>
      <c r="E1359" s="38" t="s">
        <v>58</v>
      </c>
    </row>
    <row r="1360" spans="1:5" ht="12.75">
      <c r="A1360" s="39" t="s">
        <v>57</v>
      </c>
      <c r="E1360" s="40" t="s">
        <v>58</v>
      </c>
    </row>
    <row r="1361" spans="1:5" ht="12.75">
      <c r="A1361" t="s">
        <v>59</v>
      </c>
      <c r="E1361" s="38" t="s">
        <v>58</v>
      </c>
    </row>
    <row r="1362" spans="1:16" ht="25.5">
      <c r="A1362" s="26" t="s">
        <v>50</v>
      </c>
      <c s="31" t="s">
        <v>6002</v>
      </c>
      <c s="31" t="s">
        <v>6000</v>
      </c>
      <c s="26" t="s">
        <v>2502</v>
      </c>
      <c s="32" t="s">
        <v>6003</v>
      </c>
      <c s="33" t="s">
        <v>82</v>
      </c>
      <c s="34">
        <v>1</v>
      </c>
      <c s="35">
        <v>0</v>
      </c>
      <c s="36">
        <f>ROUND(ROUND(H1362,2)*ROUND(G1362,5),2)</f>
      </c>
      <c r="O1362">
        <f>(I1362*21)/100</f>
      </c>
      <c t="s">
        <v>27</v>
      </c>
    </row>
    <row r="1363" spans="1:5" ht="12.75">
      <c r="A1363" s="37" t="s">
        <v>55</v>
      </c>
      <c r="E1363" s="38" t="s">
        <v>58</v>
      </c>
    </row>
    <row r="1364" spans="1:5" ht="12.75">
      <c r="A1364" s="39" t="s">
        <v>57</v>
      </c>
      <c r="E1364" s="40" t="s">
        <v>58</v>
      </c>
    </row>
    <row r="1365" spans="1:5" ht="12.75">
      <c r="A1365" t="s">
        <v>59</v>
      </c>
      <c r="E1365" s="38" t="s">
        <v>58</v>
      </c>
    </row>
    <row r="1366" spans="1:16" ht="25.5">
      <c r="A1366" s="26" t="s">
        <v>50</v>
      </c>
      <c s="31" t="s">
        <v>6004</v>
      </c>
      <c s="31" t="s">
        <v>6000</v>
      </c>
      <c s="26" t="s">
        <v>4183</v>
      </c>
      <c s="32" t="s">
        <v>6005</v>
      </c>
      <c s="33" t="s">
        <v>82</v>
      </c>
      <c s="34">
        <v>1</v>
      </c>
      <c s="35">
        <v>0</v>
      </c>
      <c s="36">
        <f>ROUND(ROUND(H1366,2)*ROUND(G1366,5),2)</f>
      </c>
      <c r="O1366">
        <f>(I1366*21)/100</f>
      </c>
      <c t="s">
        <v>27</v>
      </c>
    </row>
    <row r="1367" spans="1:5" ht="12.75">
      <c r="A1367" s="37" t="s">
        <v>55</v>
      </c>
      <c r="E1367" s="38" t="s">
        <v>58</v>
      </c>
    </row>
    <row r="1368" spans="1:5" ht="12.75">
      <c r="A1368" s="39" t="s">
        <v>57</v>
      </c>
      <c r="E1368" s="40" t="s">
        <v>58</v>
      </c>
    </row>
    <row r="1369" spans="1:5" ht="12.75">
      <c r="A1369" t="s">
        <v>59</v>
      </c>
      <c r="E1369" s="38" t="s">
        <v>58</v>
      </c>
    </row>
    <row r="1370" spans="1:16" ht="25.5">
      <c r="A1370" s="26" t="s">
        <v>50</v>
      </c>
      <c s="31" t="s">
        <v>6006</v>
      </c>
      <c s="31" t="s">
        <v>6000</v>
      </c>
      <c s="26" t="s">
        <v>4184</v>
      </c>
      <c s="32" t="s">
        <v>6007</v>
      </c>
      <c s="33" t="s">
        <v>82</v>
      </c>
      <c s="34">
        <v>1</v>
      </c>
      <c s="35">
        <v>0</v>
      </c>
      <c s="36">
        <f>ROUND(ROUND(H1370,2)*ROUND(G1370,5),2)</f>
      </c>
      <c r="O1370">
        <f>(I1370*21)/100</f>
      </c>
      <c t="s">
        <v>27</v>
      </c>
    </row>
    <row r="1371" spans="1:5" ht="12.75">
      <c r="A1371" s="37" t="s">
        <v>55</v>
      </c>
      <c r="E1371" s="38" t="s">
        <v>58</v>
      </c>
    </row>
    <row r="1372" spans="1:5" ht="12.75">
      <c r="A1372" s="39" t="s">
        <v>57</v>
      </c>
      <c r="E1372" s="40" t="s">
        <v>58</v>
      </c>
    </row>
    <row r="1373" spans="1:5" ht="12.75">
      <c r="A1373" t="s">
        <v>59</v>
      </c>
      <c r="E1373" s="38" t="s">
        <v>58</v>
      </c>
    </row>
    <row r="1374" spans="1:16" ht="25.5">
      <c r="A1374" s="26" t="s">
        <v>50</v>
      </c>
      <c s="31" t="s">
        <v>6008</v>
      </c>
      <c s="31" t="s">
        <v>6000</v>
      </c>
      <c s="26" t="s">
        <v>4185</v>
      </c>
      <c s="32" t="s">
        <v>6009</v>
      </c>
      <c s="33" t="s">
        <v>82</v>
      </c>
      <c s="34">
        <v>1</v>
      </c>
      <c s="35">
        <v>0</v>
      </c>
      <c s="36">
        <f>ROUND(ROUND(H1374,2)*ROUND(G1374,5),2)</f>
      </c>
      <c r="O1374">
        <f>(I1374*21)/100</f>
      </c>
      <c t="s">
        <v>27</v>
      </c>
    </row>
    <row r="1375" spans="1:5" ht="12.75">
      <c r="A1375" s="37" t="s">
        <v>55</v>
      </c>
      <c r="E1375" s="38" t="s">
        <v>58</v>
      </c>
    </row>
    <row r="1376" spans="1:5" ht="12.75">
      <c r="A1376" s="39" t="s">
        <v>57</v>
      </c>
      <c r="E1376" s="40" t="s">
        <v>58</v>
      </c>
    </row>
    <row r="1377" spans="1:5" ht="12.75">
      <c r="A1377" t="s">
        <v>59</v>
      </c>
      <c r="E1377" s="38" t="s">
        <v>58</v>
      </c>
    </row>
    <row r="1378" spans="1:16" ht="25.5">
      <c r="A1378" s="26" t="s">
        <v>50</v>
      </c>
      <c s="31" t="s">
        <v>6010</v>
      </c>
      <c s="31" t="s">
        <v>6000</v>
      </c>
      <c s="26" t="s">
        <v>4186</v>
      </c>
      <c s="32" t="s">
        <v>6011</v>
      </c>
      <c s="33" t="s">
        <v>82</v>
      </c>
      <c s="34">
        <v>1</v>
      </c>
      <c s="35">
        <v>0</v>
      </c>
      <c s="36">
        <f>ROUND(ROUND(H1378,2)*ROUND(G1378,5),2)</f>
      </c>
      <c r="O1378">
        <f>(I1378*21)/100</f>
      </c>
      <c t="s">
        <v>27</v>
      </c>
    </row>
    <row r="1379" spans="1:5" ht="12.75">
      <c r="A1379" s="37" t="s">
        <v>55</v>
      </c>
      <c r="E1379" s="38" t="s">
        <v>58</v>
      </c>
    </row>
    <row r="1380" spans="1:5" ht="12.75">
      <c r="A1380" s="39" t="s">
        <v>57</v>
      </c>
      <c r="E1380" s="40" t="s">
        <v>58</v>
      </c>
    </row>
    <row r="1381" spans="1:5" ht="12.75">
      <c r="A1381" t="s">
        <v>59</v>
      </c>
      <c r="E1381" s="38" t="s">
        <v>58</v>
      </c>
    </row>
    <row r="1382" spans="1:16" ht="25.5">
      <c r="A1382" s="26" t="s">
        <v>50</v>
      </c>
      <c s="31" t="s">
        <v>6012</v>
      </c>
      <c s="31" t="s">
        <v>6000</v>
      </c>
      <c s="26" t="s">
        <v>2505</v>
      </c>
      <c s="32" t="s">
        <v>6013</v>
      </c>
      <c s="33" t="s">
        <v>82</v>
      </c>
      <c s="34">
        <v>1</v>
      </c>
      <c s="35">
        <v>0</v>
      </c>
      <c s="36">
        <f>ROUND(ROUND(H1382,2)*ROUND(G1382,5),2)</f>
      </c>
      <c r="O1382">
        <f>(I1382*21)/100</f>
      </c>
      <c t="s">
        <v>27</v>
      </c>
    </row>
    <row r="1383" spans="1:5" ht="12.75">
      <c r="A1383" s="37" t="s">
        <v>55</v>
      </c>
      <c r="E1383" s="38" t="s">
        <v>58</v>
      </c>
    </row>
    <row r="1384" spans="1:5" ht="12.75">
      <c r="A1384" s="39" t="s">
        <v>57</v>
      </c>
      <c r="E1384" s="40" t="s">
        <v>58</v>
      </c>
    </row>
    <row r="1385" spans="1:5" ht="12.75">
      <c r="A1385" t="s">
        <v>59</v>
      </c>
      <c r="E1385" s="38" t="s">
        <v>58</v>
      </c>
    </row>
    <row r="1386" spans="1:16" ht="25.5">
      <c r="A1386" s="26" t="s">
        <v>50</v>
      </c>
      <c s="31" t="s">
        <v>6014</v>
      </c>
      <c s="31" t="s">
        <v>6000</v>
      </c>
      <c s="26" t="s">
        <v>3310</v>
      </c>
      <c s="32" t="s">
        <v>6015</v>
      </c>
      <c s="33" t="s">
        <v>82</v>
      </c>
      <c s="34">
        <v>1</v>
      </c>
      <c s="35">
        <v>0</v>
      </c>
      <c s="36">
        <f>ROUND(ROUND(H1386,2)*ROUND(G1386,5),2)</f>
      </c>
      <c r="O1386">
        <f>(I1386*21)/100</f>
      </c>
      <c t="s">
        <v>27</v>
      </c>
    </row>
    <row r="1387" spans="1:5" ht="12.75">
      <c r="A1387" s="37" t="s">
        <v>55</v>
      </c>
      <c r="E1387" s="38" t="s">
        <v>58</v>
      </c>
    </row>
    <row r="1388" spans="1:5" ht="12.75">
      <c r="A1388" s="39" t="s">
        <v>57</v>
      </c>
      <c r="E1388" s="40" t="s">
        <v>58</v>
      </c>
    </row>
    <row r="1389" spans="1:5" ht="12.75">
      <c r="A1389" t="s">
        <v>59</v>
      </c>
      <c r="E1389" s="38" t="s">
        <v>58</v>
      </c>
    </row>
    <row r="1390" spans="1:16" ht="25.5">
      <c r="A1390" s="26" t="s">
        <v>50</v>
      </c>
      <c s="31" t="s">
        <v>6016</v>
      </c>
      <c s="31" t="s">
        <v>6000</v>
      </c>
      <c s="26" t="s">
        <v>3312</v>
      </c>
      <c s="32" t="s">
        <v>5876</v>
      </c>
      <c s="33" t="s">
        <v>82</v>
      </c>
      <c s="34">
        <v>1</v>
      </c>
      <c s="35">
        <v>0</v>
      </c>
      <c s="36">
        <f>ROUND(ROUND(H1390,2)*ROUND(G1390,5),2)</f>
      </c>
      <c r="O1390">
        <f>(I1390*21)/100</f>
      </c>
      <c t="s">
        <v>27</v>
      </c>
    </row>
    <row r="1391" spans="1:5" ht="12.75">
      <c r="A1391" s="37" t="s">
        <v>55</v>
      </c>
      <c r="E1391" s="38" t="s">
        <v>58</v>
      </c>
    </row>
    <row r="1392" spans="1:5" ht="12.75">
      <c r="A1392" s="39" t="s">
        <v>57</v>
      </c>
      <c r="E1392" s="40" t="s">
        <v>58</v>
      </c>
    </row>
    <row r="1393" spans="1:5" ht="12.75">
      <c r="A1393" t="s">
        <v>59</v>
      </c>
      <c r="E1393" s="38" t="s">
        <v>58</v>
      </c>
    </row>
    <row r="1394" spans="1:16" ht="25.5">
      <c r="A1394" s="26" t="s">
        <v>50</v>
      </c>
      <c s="31" t="s">
        <v>6017</v>
      </c>
      <c s="31" t="s">
        <v>6000</v>
      </c>
      <c s="26" t="s">
        <v>3314</v>
      </c>
      <c s="32" t="s">
        <v>6018</v>
      </c>
      <c s="33" t="s">
        <v>82</v>
      </c>
      <c s="34">
        <v>1</v>
      </c>
      <c s="35">
        <v>0</v>
      </c>
      <c s="36">
        <f>ROUND(ROUND(H1394,2)*ROUND(G1394,5),2)</f>
      </c>
      <c r="O1394">
        <f>(I1394*21)/100</f>
      </c>
      <c t="s">
        <v>27</v>
      </c>
    </row>
    <row r="1395" spans="1:5" ht="12.75">
      <c r="A1395" s="37" t="s">
        <v>55</v>
      </c>
      <c r="E1395" s="38" t="s">
        <v>58</v>
      </c>
    </row>
    <row r="1396" spans="1:5" ht="12.75">
      <c r="A1396" s="39" t="s">
        <v>57</v>
      </c>
      <c r="E1396" s="40" t="s">
        <v>58</v>
      </c>
    </row>
    <row r="1397" spans="1:5" ht="12.75">
      <c r="A1397" t="s">
        <v>59</v>
      </c>
      <c r="E1397" s="38" t="s">
        <v>58</v>
      </c>
    </row>
    <row r="1398" spans="1:16" ht="25.5">
      <c r="A1398" s="26" t="s">
        <v>50</v>
      </c>
      <c s="31" t="s">
        <v>6019</v>
      </c>
      <c s="31" t="s">
        <v>6000</v>
      </c>
      <c s="26" t="s">
        <v>3316</v>
      </c>
      <c s="32" t="s">
        <v>6020</v>
      </c>
      <c s="33" t="s">
        <v>82</v>
      </c>
      <c s="34">
        <v>1</v>
      </c>
      <c s="35">
        <v>0</v>
      </c>
      <c s="36">
        <f>ROUND(ROUND(H1398,2)*ROUND(G1398,5),2)</f>
      </c>
      <c r="O1398">
        <f>(I1398*21)/100</f>
      </c>
      <c t="s">
        <v>27</v>
      </c>
    </row>
    <row r="1399" spans="1:5" ht="12.75">
      <c r="A1399" s="37" t="s">
        <v>55</v>
      </c>
      <c r="E1399" s="38" t="s">
        <v>58</v>
      </c>
    </row>
    <row r="1400" spans="1:5" ht="12.75">
      <c r="A1400" s="39" t="s">
        <v>57</v>
      </c>
      <c r="E1400" s="40" t="s">
        <v>58</v>
      </c>
    </row>
    <row r="1401" spans="1:5" ht="12.75">
      <c r="A1401" t="s">
        <v>59</v>
      </c>
      <c r="E1401" s="38" t="s">
        <v>58</v>
      </c>
    </row>
    <row r="1402" spans="1:16" ht="25.5">
      <c r="A1402" s="26" t="s">
        <v>50</v>
      </c>
      <c s="31" t="s">
        <v>6021</v>
      </c>
      <c s="31" t="s">
        <v>6000</v>
      </c>
      <c s="26" t="s">
        <v>3318</v>
      </c>
      <c s="32" t="s">
        <v>6022</v>
      </c>
      <c s="33" t="s">
        <v>82</v>
      </c>
      <c s="34">
        <v>1</v>
      </c>
      <c s="35">
        <v>0</v>
      </c>
      <c s="36">
        <f>ROUND(ROUND(H1402,2)*ROUND(G1402,5),2)</f>
      </c>
      <c r="O1402">
        <f>(I1402*21)/100</f>
      </c>
      <c t="s">
        <v>27</v>
      </c>
    </row>
    <row r="1403" spans="1:5" ht="12.75">
      <c r="A1403" s="37" t="s">
        <v>55</v>
      </c>
      <c r="E1403" s="38" t="s">
        <v>58</v>
      </c>
    </row>
    <row r="1404" spans="1:5" ht="12.75">
      <c r="A1404" s="39" t="s">
        <v>57</v>
      </c>
      <c r="E1404" s="40" t="s">
        <v>58</v>
      </c>
    </row>
    <row r="1405" spans="1:5" ht="12.75">
      <c r="A1405" t="s">
        <v>59</v>
      </c>
      <c r="E1405" s="38" t="s">
        <v>58</v>
      </c>
    </row>
    <row r="1406" spans="1:16" ht="25.5">
      <c r="A1406" s="26" t="s">
        <v>50</v>
      </c>
      <c s="31" t="s">
        <v>6023</v>
      </c>
      <c s="31" t="s">
        <v>6000</v>
      </c>
      <c s="26" t="s">
        <v>4189</v>
      </c>
      <c s="32" t="s">
        <v>6024</v>
      </c>
      <c s="33" t="s">
        <v>82</v>
      </c>
      <c s="34">
        <v>1</v>
      </c>
      <c s="35">
        <v>0</v>
      </c>
      <c s="36">
        <f>ROUND(ROUND(H1406,2)*ROUND(G1406,5),2)</f>
      </c>
      <c r="O1406">
        <f>(I1406*21)/100</f>
      </c>
      <c t="s">
        <v>27</v>
      </c>
    </row>
    <row r="1407" spans="1:5" ht="12.75">
      <c r="A1407" s="37" t="s">
        <v>55</v>
      </c>
      <c r="E1407" s="38" t="s">
        <v>58</v>
      </c>
    </row>
    <row r="1408" spans="1:5" ht="12.75">
      <c r="A1408" s="39" t="s">
        <v>57</v>
      </c>
      <c r="E1408" s="40" t="s">
        <v>58</v>
      </c>
    </row>
    <row r="1409" spans="1:5" ht="12.75">
      <c r="A1409" t="s">
        <v>59</v>
      </c>
      <c r="E1409" s="38" t="s">
        <v>58</v>
      </c>
    </row>
    <row r="1410" spans="1:16" ht="25.5">
      <c r="A1410" s="26" t="s">
        <v>50</v>
      </c>
      <c s="31" t="s">
        <v>6025</v>
      </c>
      <c s="31" t="s">
        <v>6000</v>
      </c>
      <c s="26" t="s">
        <v>4190</v>
      </c>
      <c s="32" t="s">
        <v>6026</v>
      </c>
      <c s="33" t="s">
        <v>82</v>
      </c>
      <c s="34">
        <v>1</v>
      </c>
      <c s="35">
        <v>0</v>
      </c>
      <c s="36">
        <f>ROUND(ROUND(H1410,2)*ROUND(G1410,5),2)</f>
      </c>
      <c r="O1410">
        <f>(I1410*21)/100</f>
      </c>
      <c t="s">
        <v>27</v>
      </c>
    </row>
    <row r="1411" spans="1:5" ht="12.75">
      <c r="A1411" s="37" t="s">
        <v>55</v>
      </c>
      <c r="E1411" s="38" t="s">
        <v>58</v>
      </c>
    </row>
    <row r="1412" spans="1:5" ht="12.75">
      <c r="A1412" s="39" t="s">
        <v>57</v>
      </c>
      <c r="E1412" s="40" t="s">
        <v>58</v>
      </c>
    </row>
    <row r="1413" spans="1:5" ht="12.75">
      <c r="A1413" t="s">
        <v>59</v>
      </c>
      <c r="E1413" s="38" t="s">
        <v>58</v>
      </c>
    </row>
    <row r="1414" spans="1:16" ht="25.5">
      <c r="A1414" s="26" t="s">
        <v>50</v>
      </c>
      <c s="31" t="s">
        <v>6027</v>
      </c>
      <c s="31" t="s">
        <v>6028</v>
      </c>
      <c s="26" t="s">
        <v>52</v>
      </c>
      <c s="32" t="s">
        <v>6029</v>
      </c>
      <c s="33" t="s">
        <v>82</v>
      </c>
      <c s="34">
        <v>1</v>
      </c>
      <c s="35">
        <v>0</v>
      </c>
      <c s="36">
        <f>ROUND(ROUND(H1414,2)*ROUND(G1414,5),2)</f>
      </c>
      <c r="O1414">
        <f>(I1414*21)/100</f>
      </c>
      <c t="s">
        <v>27</v>
      </c>
    </row>
    <row r="1415" spans="1:5" ht="12.75">
      <c r="A1415" s="37" t="s">
        <v>55</v>
      </c>
      <c r="E1415" s="38" t="s">
        <v>58</v>
      </c>
    </row>
    <row r="1416" spans="1:5" ht="12.75">
      <c r="A1416" s="39" t="s">
        <v>57</v>
      </c>
      <c r="E1416" s="40" t="s">
        <v>58</v>
      </c>
    </row>
    <row r="1417" spans="1:5" ht="12.75">
      <c r="A1417" t="s">
        <v>59</v>
      </c>
      <c r="E1417" s="38" t="s">
        <v>58</v>
      </c>
    </row>
    <row r="1418" spans="1:16" ht="25.5">
      <c r="A1418" s="26" t="s">
        <v>50</v>
      </c>
      <c s="31" t="s">
        <v>6030</v>
      </c>
      <c s="31" t="s">
        <v>6031</v>
      </c>
      <c s="26" t="s">
        <v>52</v>
      </c>
      <c s="32" t="s">
        <v>5823</v>
      </c>
      <c s="33" t="s">
        <v>82</v>
      </c>
      <c s="34">
        <v>1</v>
      </c>
      <c s="35">
        <v>0</v>
      </c>
      <c s="36">
        <f>ROUND(ROUND(H1418,2)*ROUND(G1418,5),2)</f>
      </c>
      <c r="O1418">
        <f>(I1418*21)/100</f>
      </c>
      <c t="s">
        <v>27</v>
      </c>
    </row>
    <row r="1419" spans="1:5" ht="12.75">
      <c r="A1419" s="37" t="s">
        <v>55</v>
      </c>
      <c r="E1419" s="38" t="s">
        <v>58</v>
      </c>
    </row>
    <row r="1420" spans="1:5" ht="12.75">
      <c r="A1420" s="39" t="s">
        <v>57</v>
      </c>
      <c r="E1420" s="40" t="s">
        <v>58</v>
      </c>
    </row>
    <row r="1421" spans="1:5" ht="12.75">
      <c r="A1421" t="s">
        <v>59</v>
      </c>
      <c r="E1421" s="38" t="s">
        <v>58</v>
      </c>
    </row>
    <row r="1422" spans="1:16" ht="25.5">
      <c r="A1422" s="26" t="s">
        <v>50</v>
      </c>
      <c s="31" t="s">
        <v>6032</v>
      </c>
      <c s="31" t="s">
        <v>6031</v>
      </c>
      <c s="26" t="s">
        <v>2502</v>
      </c>
      <c s="32" t="s">
        <v>6022</v>
      </c>
      <c s="33" t="s">
        <v>82</v>
      </c>
      <c s="34">
        <v>1</v>
      </c>
      <c s="35">
        <v>0</v>
      </c>
      <c s="36">
        <f>ROUND(ROUND(H1422,2)*ROUND(G1422,5),2)</f>
      </c>
      <c r="O1422">
        <f>(I1422*21)/100</f>
      </c>
      <c t="s">
        <v>27</v>
      </c>
    </row>
    <row r="1423" spans="1:5" ht="12.75">
      <c r="A1423" s="37" t="s">
        <v>55</v>
      </c>
      <c r="E1423" s="38" t="s">
        <v>58</v>
      </c>
    </row>
    <row r="1424" spans="1:5" ht="12.75">
      <c r="A1424" s="39" t="s">
        <v>57</v>
      </c>
      <c r="E1424" s="40" t="s">
        <v>58</v>
      </c>
    </row>
    <row r="1425" spans="1:5" ht="12.75">
      <c r="A1425" t="s">
        <v>59</v>
      </c>
      <c r="E1425" s="38" t="s">
        <v>58</v>
      </c>
    </row>
    <row r="1426" spans="1:16" ht="25.5">
      <c r="A1426" s="26" t="s">
        <v>50</v>
      </c>
      <c s="31" t="s">
        <v>6033</v>
      </c>
      <c s="31" t="s">
        <v>6031</v>
      </c>
      <c s="26" t="s">
        <v>2505</v>
      </c>
      <c s="32" t="s">
        <v>6022</v>
      </c>
      <c s="33" t="s">
        <v>82</v>
      </c>
      <c s="34">
        <v>1</v>
      </c>
      <c s="35">
        <v>0</v>
      </c>
      <c s="36">
        <f>ROUND(ROUND(H1426,2)*ROUND(G1426,5),2)</f>
      </c>
      <c r="O1426">
        <f>(I1426*21)/100</f>
      </c>
      <c t="s">
        <v>27</v>
      </c>
    </row>
    <row r="1427" spans="1:5" ht="12.75">
      <c r="A1427" s="37" t="s">
        <v>55</v>
      </c>
      <c r="E1427" s="38" t="s">
        <v>58</v>
      </c>
    </row>
    <row r="1428" spans="1:5" ht="12.75">
      <c r="A1428" s="39" t="s">
        <v>57</v>
      </c>
      <c r="E1428" s="40" t="s">
        <v>58</v>
      </c>
    </row>
    <row r="1429" spans="1:5" ht="12.75">
      <c r="A1429" t="s">
        <v>59</v>
      </c>
      <c r="E1429" s="38" t="s">
        <v>58</v>
      </c>
    </row>
    <row r="1430" spans="1:16" ht="25.5">
      <c r="A1430" s="26" t="s">
        <v>50</v>
      </c>
      <c s="31" t="s">
        <v>6034</v>
      </c>
      <c s="31" t="s">
        <v>6031</v>
      </c>
      <c s="26" t="s">
        <v>3310</v>
      </c>
      <c s="32" t="s">
        <v>5832</v>
      </c>
      <c s="33" t="s">
        <v>82</v>
      </c>
      <c s="34">
        <v>1</v>
      </c>
      <c s="35">
        <v>0</v>
      </c>
      <c s="36">
        <f>ROUND(ROUND(H1430,2)*ROUND(G1430,5),2)</f>
      </c>
      <c r="O1430">
        <f>(I1430*21)/100</f>
      </c>
      <c t="s">
        <v>27</v>
      </c>
    </row>
    <row r="1431" spans="1:5" ht="12.75">
      <c r="A1431" s="37" t="s">
        <v>55</v>
      </c>
      <c r="E1431" s="38" t="s">
        <v>58</v>
      </c>
    </row>
    <row r="1432" spans="1:5" ht="12.75">
      <c r="A1432" s="39" t="s">
        <v>57</v>
      </c>
      <c r="E1432" s="40" t="s">
        <v>58</v>
      </c>
    </row>
    <row r="1433" spans="1:5" ht="12.75">
      <c r="A1433" t="s">
        <v>59</v>
      </c>
      <c r="E1433" s="38" t="s">
        <v>58</v>
      </c>
    </row>
    <row r="1434" spans="1:16" ht="25.5">
      <c r="A1434" s="26" t="s">
        <v>50</v>
      </c>
      <c s="31" t="s">
        <v>6035</v>
      </c>
      <c s="31" t="s">
        <v>6031</v>
      </c>
      <c s="26" t="s">
        <v>3312</v>
      </c>
      <c s="32" t="s">
        <v>6036</v>
      </c>
      <c s="33" t="s">
        <v>82</v>
      </c>
      <c s="34">
        <v>1</v>
      </c>
      <c s="35">
        <v>0</v>
      </c>
      <c s="36">
        <f>ROUND(ROUND(H1434,2)*ROUND(G1434,5),2)</f>
      </c>
      <c r="O1434">
        <f>(I1434*21)/100</f>
      </c>
      <c t="s">
        <v>27</v>
      </c>
    </row>
    <row r="1435" spans="1:5" ht="12.75">
      <c r="A1435" s="37" t="s">
        <v>55</v>
      </c>
      <c r="E1435" s="38" t="s">
        <v>58</v>
      </c>
    </row>
    <row r="1436" spans="1:5" ht="12.75">
      <c r="A1436" s="39" t="s">
        <v>57</v>
      </c>
      <c r="E1436" s="40" t="s">
        <v>58</v>
      </c>
    </row>
    <row r="1437" spans="1:5" ht="12.75">
      <c r="A1437" t="s">
        <v>59</v>
      </c>
      <c r="E1437" s="38" t="s">
        <v>58</v>
      </c>
    </row>
    <row r="1438" spans="1:16" ht="25.5">
      <c r="A1438" s="26" t="s">
        <v>50</v>
      </c>
      <c s="31" t="s">
        <v>6037</v>
      </c>
      <c s="31" t="s">
        <v>6031</v>
      </c>
      <c s="26" t="s">
        <v>3314</v>
      </c>
      <c s="32" t="s">
        <v>6038</v>
      </c>
      <c s="33" t="s">
        <v>82</v>
      </c>
      <c s="34">
        <v>1</v>
      </c>
      <c s="35">
        <v>0</v>
      </c>
      <c s="36">
        <f>ROUND(ROUND(H1438,2)*ROUND(G1438,5),2)</f>
      </c>
      <c r="O1438">
        <f>(I1438*21)/100</f>
      </c>
      <c t="s">
        <v>27</v>
      </c>
    </row>
    <row r="1439" spans="1:5" ht="12.75">
      <c r="A1439" s="37" t="s">
        <v>55</v>
      </c>
      <c r="E1439" s="38" t="s">
        <v>58</v>
      </c>
    </row>
    <row r="1440" spans="1:5" ht="12.75">
      <c r="A1440" s="39" t="s">
        <v>57</v>
      </c>
      <c r="E1440" s="40" t="s">
        <v>58</v>
      </c>
    </row>
    <row r="1441" spans="1:5" ht="12.75">
      <c r="A1441" t="s">
        <v>59</v>
      </c>
      <c r="E1441" s="38" t="s">
        <v>58</v>
      </c>
    </row>
    <row r="1442" spans="1:16" ht="25.5">
      <c r="A1442" s="26" t="s">
        <v>50</v>
      </c>
      <c s="31" t="s">
        <v>6039</v>
      </c>
      <c s="31" t="s">
        <v>6031</v>
      </c>
      <c s="26" t="s">
        <v>3316</v>
      </c>
      <c s="32" t="s">
        <v>5968</v>
      </c>
      <c s="33" t="s">
        <v>82</v>
      </c>
      <c s="34">
        <v>1</v>
      </c>
      <c s="35">
        <v>0</v>
      </c>
      <c s="36">
        <f>ROUND(ROUND(H1442,2)*ROUND(G1442,5),2)</f>
      </c>
      <c r="O1442">
        <f>(I1442*21)/100</f>
      </c>
      <c t="s">
        <v>27</v>
      </c>
    </row>
    <row r="1443" spans="1:5" ht="12.75">
      <c r="A1443" s="37" t="s">
        <v>55</v>
      </c>
      <c r="E1443" s="38" t="s">
        <v>58</v>
      </c>
    </row>
    <row r="1444" spans="1:5" ht="12.75">
      <c r="A1444" s="39" t="s">
        <v>57</v>
      </c>
      <c r="E1444" s="40" t="s">
        <v>58</v>
      </c>
    </row>
    <row r="1445" spans="1:5" ht="12.75">
      <c r="A1445" t="s">
        <v>59</v>
      </c>
      <c r="E1445" s="38" t="s">
        <v>58</v>
      </c>
    </row>
    <row r="1446" spans="1:16" ht="25.5">
      <c r="A1446" s="26" t="s">
        <v>50</v>
      </c>
      <c s="31" t="s">
        <v>6040</v>
      </c>
      <c s="31" t="s">
        <v>6041</v>
      </c>
      <c s="26" t="s">
        <v>52</v>
      </c>
      <c s="32" t="s">
        <v>6042</v>
      </c>
      <c s="33" t="s">
        <v>82</v>
      </c>
      <c s="34">
        <v>1</v>
      </c>
      <c s="35">
        <v>0</v>
      </c>
      <c s="36">
        <f>ROUND(ROUND(H1446,2)*ROUND(G1446,5),2)</f>
      </c>
      <c r="O1446">
        <f>(I1446*21)/100</f>
      </c>
      <c t="s">
        <v>27</v>
      </c>
    </row>
    <row r="1447" spans="1:5" ht="12.75">
      <c r="A1447" s="37" t="s">
        <v>55</v>
      </c>
      <c r="E1447" s="38" t="s">
        <v>58</v>
      </c>
    </row>
    <row r="1448" spans="1:5" ht="12.75">
      <c r="A1448" s="39" t="s">
        <v>57</v>
      </c>
      <c r="E1448" s="40" t="s">
        <v>58</v>
      </c>
    </row>
    <row r="1449" spans="1:5" ht="12.75">
      <c r="A1449" t="s">
        <v>59</v>
      </c>
      <c r="E1449" s="38" t="s">
        <v>58</v>
      </c>
    </row>
    <row r="1450" spans="1:16" ht="25.5">
      <c r="A1450" s="26" t="s">
        <v>50</v>
      </c>
      <c s="31" t="s">
        <v>6043</v>
      </c>
      <c s="31" t="s">
        <v>6044</v>
      </c>
      <c s="26" t="s">
        <v>52</v>
      </c>
      <c s="32" t="s">
        <v>5897</v>
      </c>
      <c s="33" t="s">
        <v>82</v>
      </c>
      <c s="34">
        <v>1</v>
      </c>
      <c s="35">
        <v>0</v>
      </c>
      <c s="36">
        <f>ROUND(ROUND(H1450,2)*ROUND(G1450,5),2)</f>
      </c>
      <c r="O1450">
        <f>(I1450*21)/100</f>
      </c>
      <c t="s">
        <v>27</v>
      </c>
    </row>
    <row r="1451" spans="1:5" ht="12.75">
      <c r="A1451" s="37" t="s">
        <v>55</v>
      </c>
      <c r="E1451" s="38" t="s">
        <v>58</v>
      </c>
    </row>
    <row r="1452" spans="1:5" ht="12.75">
      <c r="A1452" s="39" t="s">
        <v>57</v>
      </c>
      <c r="E1452" s="40" t="s">
        <v>58</v>
      </c>
    </row>
    <row r="1453" spans="1:5" ht="12.75">
      <c r="A1453" t="s">
        <v>59</v>
      </c>
      <c r="E1453" s="38" t="s">
        <v>58</v>
      </c>
    </row>
    <row r="1454" spans="1:16" ht="25.5">
      <c r="A1454" s="26" t="s">
        <v>50</v>
      </c>
      <c s="31" t="s">
        <v>6045</v>
      </c>
      <c s="31" t="s">
        <v>6044</v>
      </c>
      <c s="26" t="s">
        <v>2502</v>
      </c>
      <c s="32" t="s">
        <v>6046</v>
      </c>
      <c s="33" t="s">
        <v>82</v>
      </c>
      <c s="34">
        <v>1</v>
      </c>
      <c s="35">
        <v>0</v>
      </c>
      <c s="36">
        <f>ROUND(ROUND(H1454,2)*ROUND(G1454,5),2)</f>
      </c>
      <c r="O1454">
        <f>(I1454*21)/100</f>
      </c>
      <c t="s">
        <v>27</v>
      </c>
    </row>
    <row r="1455" spans="1:5" ht="12.75">
      <c r="A1455" s="37" t="s">
        <v>55</v>
      </c>
      <c r="E1455" s="38" t="s">
        <v>58</v>
      </c>
    </row>
    <row r="1456" spans="1:5" ht="12.75">
      <c r="A1456" s="39" t="s">
        <v>57</v>
      </c>
      <c r="E1456" s="40" t="s">
        <v>58</v>
      </c>
    </row>
    <row r="1457" spans="1:5" ht="12.75">
      <c r="A1457" t="s">
        <v>59</v>
      </c>
      <c r="E1457" s="38" t="s">
        <v>58</v>
      </c>
    </row>
    <row r="1458" spans="1:16" ht="25.5">
      <c r="A1458" s="26" t="s">
        <v>50</v>
      </c>
      <c s="31" t="s">
        <v>6047</v>
      </c>
      <c s="31" t="s">
        <v>6044</v>
      </c>
      <c s="26" t="s">
        <v>2505</v>
      </c>
      <c s="32" t="s">
        <v>6048</v>
      </c>
      <c s="33" t="s">
        <v>82</v>
      </c>
      <c s="34">
        <v>1</v>
      </c>
      <c s="35">
        <v>0</v>
      </c>
      <c s="36">
        <f>ROUND(ROUND(H1458,2)*ROUND(G1458,5),2)</f>
      </c>
      <c r="O1458">
        <f>(I1458*21)/100</f>
      </c>
      <c t="s">
        <v>27</v>
      </c>
    </row>
    <row r="1459" spans="1:5" ht="12.75">
      <c r="A1459" s="37" t="s">
        <v>55</v>
      </c>
      <c r="E1459" s="38" t="s">
        <v>58</v>
      </c>
    </row>
    <row r="1460" spans="1:5" ht="12.75">
      <c r="A1460" s="39" t="s">
        <v>57</v>
      </c>
      <c r="E1460" s="40" t="s">
        <v>58</v>
      </c>
    </row>
    <row r="1461" spans="1:5" ht="12.75">
      <c r="A1461" t="s">
        <v>59</v>
      </c>
      <c r="E1461" s="38" t="s">
        <v>58</v>
      </c>
    </row>
    <row r="1462" spans="1:16" ht="25.5">
      <c r="A1462" s="26" t="s">
        <v>50</v>
      </c>
      <c s="31" t="s">
        <v>6049</v>
      </c>
      <c s="31" t="s">
        <v>6044</v>
      </c>
      <c s="26" t="s">
        <v>3310</v>
      </c>
      <c s="32" t="s">
        <v>5897</v>
      </c>
      <c s="33" t="s">
        <v>82</v>
      </c>
      <c s="34">
        <v>1</v>
      </c>
      <c s="35">
        <v>0</v>
      </c>
      <c s="36">
        <f>ROUND(ROUND(H1462,2)*ROUND(G1462,5),2)</f>
      </c>
      <c r="O1462">
        <f>(I1462*21)/100</f>
      </c>
      <c t="s">
        <v>27</v>
      </c>
    </row>
    <row r="1463" spans="1:5" ht="12.75">
      <c r="A1463" s="37" t="s">
        <v>55</v>
      </c>
      <c r="E1463" s="38" t="s">
        <v>58</v>
      </c>
    </row>
    <row r="1464" spans="1:5" ht="12.75">
      <c r="A1464" s="39" t="s">
        <v>57</v>
      </c>
      <c r="E1464" s="40" t="s">
        <v>58</v>
      </c>
    </row>
    <row r="1465" spans="1:5" ht="12.75">
      <c r="A1465" t="s">
        <v>59</v>
      </c>
      <c r="E1465" s="38" t="s">
        <v>58</v>
      </c>
    </row>
    <row r="1466" spans="1:16" ht="25.5">
      <c r="A1466" s="26" t="s">
        <v>50</v>
      </c>
      <c s="31" t="s">
        <v>6050</v>
      </c>
      <c s="31" t="s">
        <v>6044</v>
      </c>
      <c s="26" t="s">
        <v>3312</v>
      </c>
      <c s="32" t="s">
        <v>6051</v>
      </c>
      <c s="33" t="s">
        <v>82</v>
      </c>
      <c s="34">
        <v>1</v>
      </c>
      <c s="35">
        <v>0</v>
      </c>
      <c s="36">
        <f>ROUND(ROUND(H1466,2)*ROUND(G1466,5),2)</f>
      </c>
      <c r="O1466">
        <f>(I1466*21)/100</f>
      </c>
      <c t="s">
        <v>27</v>
      </c>
    </row>
    <row r="1467" spans="1:5" ht="12.75">
      <c r="A1467" s="37" t="s">
        <v>55</v>
      </c>
      <c r="E1467" s="38" t="s">
        <v>58</v>
      </c>
    </row>
    <row r="1468" spans="1:5" ht="12.75">
      <c r="A1468" s="39" t="s">
        <v>57</v>
      </c>
      <c r="E1468" s="40" t="s">
        <v>58</v>
      </c>
    </row>
    <row r="1469" spans="1:5" ht="12.75">
      <c r="A1469" t="s">
        <v>59</v>
      </c>
      <c r="E1469" s="38" t="s">
        <v>58</v>
      </c>
    </row>
    <row r="1470" spans="1:16" ht="25.5">
      <c r="A1470" s="26" t="s">
        <v>50</v>
      </c>
      <c s="31" t="s">
        <v>6052</v>
      </c>
      <c s="31" t="s">
        <v>6044</v>
      </c>
      <c s="26" t="s">
        <v>3314</v>
      </c>
      <c s="32" t="s">
        <v>6029</v>
      </c>
      <c s="33" t="s">
        <v>82</v>
      </c>
      <c s="34">
        <v>1</v>
      </c>
      <c s="35">
        <v>0</v>
      </c>
      <c s="36">
        <f>ROUND(ROUND(H1470,2)*ROUND(G1470,5),2)</f>
      </c>
      <c r="O1470">
        <f>(I1470*21)/100</f>
      </c>
      <c t="s">
        <v>27</v>
      </c>
    </row>
    <row r="1471" spans="1:5" ht="12.75">
      <c r="A1471" s="37" t="s">
        <v>55</v>
      </c>
      <c r="E1471" s="38" t="s">
        <v>58</v>
      </c>
    </row>
    <row r="1472" spans="1:5" ht="12.75">
      <c r="A1472" s="39" t="s">
        <v>57</v>
      </c>
      <c r="E1472" s="40" t="s">
        <v>58</v>
      </c>
    </row>
    <row r="1473" spans="1:5" ht="12.75">
      <c r="A1473" t="s">
        <v>59</v>
      </c>
      <c r="E1473" s="38" t="s">
        <v>58</v>
      </c>
    </row>
    <row r="1474" spans="1:16" ht="25.5">
      <c r="A1474" s="26" t="s">
        <v>50</v>
      </c>
      <c s="31" t="s">
        <v>6053</v>
      </c>
      <c s="31" t="s">
        <v>6044</v>
      </c>
      <c s="26" t="s">
        <v>3316</v>
      </c>
      <c s="32" t="s">
        <v>6051</v>
      </c>
      <c s="33" t="s">
        <v>82</v>
      </c>
      <c s="34">
        <v>1</v>
      </c>
      <c s="35">
        <v>0</v>
      </c>
      <c s="36">
        <f>ROUND(ROUND(H1474,2)*ROUND(G1474,5),2)</f>
      </c>
      <c r="O1474">
        <f>(I1474*21)/100</f>
      </c>
      <c t="s">
        <v>27</v>
      </c>
    </row>
    <row r="1475" spans="1:5" ht="12.75">
      <c r="A1475" s="37" t="s">
        <v>55</v>
      </c>
      <c r="E1475" s="38" t="s">
        <v>58</v>
      </c>
    </row>
    <row r="1476" spans="1:5" ht="12.75">
      <c r="A1476" s="39" t="s">
        <v>57</v>
      </c>
      <c r="E1476" s="40" t="s">
        <v>58</v>
      </c>
    </row>
    <row r="1477" spans="1:5" ht="12.75">
      <c r="A1477" t="s">
        <v>59</v>
      </c>
      <c r="E1477" s="38" t="s">
        <v>58</v>
      </c>
    </row>
    <row r="1478" spans="1:16" ht="25.5">
      <c r="A1478" s="26" t="s">
        <v>50</v>
      </c>
      <c s="31" t="s">
        <v>6054</v>
      </c>
      <c s="31" t="s">
        <v>6044</v>
      </c>
      <c s="26" t="s">
        <v>3318</v>
      </c>
      <c s="32" t="s">
        <v>6055</v>
      </c>
      <c s="33" t="s">
        <v>82</v>
      </c>
      <c s="34">
        <v>1</v>
      </c>
      <c s="35">
        <v>0</v>
      </c>
      <c s="36">
        <f>ROUND(ROUND(H1478,2)*ROUND(G1478,5),2)</f>
      </c>
      <c r="O1478">
        <f>(I1478*21)/100</f>
      </c>
      <c t="s">
        <v>27</v>
      </c>
    </row>
    <row r="1479" spans="1:5" ht="12.75">
      <c r="A1479" s="37" t="s">
        <v>55</v>
      </c>
      <c r="E1479" s="38" t="s">
        <v>58</v>
      </c>
    </row>
    <row r="1480" spans="1:5" ht="12.75">
      <c r="A1480" s="39" t="s">
        <v>57</v>
      </c>
      <c r="E1480" s="40" t="s">
        <v>58</v>
      </c>
    </row>
    <row r="1481" spans="1:5" ht="12.75">
      <c r="A1481" t="s">
        <v>59</v>
      </c>
      <c r="E1481" s="38" t="s">
        <v>58</v>
      </c>
    </row>
    <row r="1482" spans="1:16" ht="12.75">
      <c r="A1482" s="26" t="s">
        <v>50</v>
      </c>
      <c s="31" t="s">
        <v>6056</v>
      </c>
      <c s="31" t="s">
        <v>6057</v>
      </c>
      <c s="26" t="s">
        <v>52</v>
      </c>
      <c s="32" t="s">
        <v>6058</v>
      </c>
      <c s="33" t="s">
        <v>82</v>
      </c>
      <c s="34">
        <v>1</v>
      </c>
      <c s="35">
        <v>0</v>
      </c>
      <c s="36">
        <f>ROUND(ROUND(H1482,2)*ROUND(G1482,5),2)</f>
      </c>
      <c r="O1482">
        <f>(I1482*21)/100</f>
      </c>
      <c t="s">
        <v>27</v>
      </c>
    </row>
    <row r="1483" spans="1:5" ht="12.75">
      <c r="A1483" s="37" t="s">
        <v>55</v>
      </c>
      <c r="E1483" s="38" t="s">
        <v>58</v>
      </c>
    </row>
    <row r="1484" spans="1:5" ht="12.75">
      <c r="A1484" s="39" t="s">
        <v>57</v>
      </c>
      <c r="E1484" s="40" t="s">
        <v>58</v>
      </c>
    </row>
    <row r="1485" spans="1:5" ht="12.75">
      <c r="A1485" t="s">
        <v>59</v>
      </c>
      <c r="E1485" s="38" t="s">
        <v>58</v>
      </c>
    </row>
    <row r="1486" spans="1:16" ht="12.75">
      <c r="A1486" s="26" t="s">
        <v>50</v>
      </c>
      <c s="31" t="s">
        <v>6059</v>
      </c>
      <c s="31" t="s">
        <v>6060</v>
      </c>
      <c s="26" t="s">
        <v>52</v>
      </c>
      <c s="32" t="s">
        <v>6058</v>
      </c>
      <c s="33" t="s">
        <v>82</v>
      </c>
      <c s="34">
        <v>1</v>
      </c>
      <c s="35">
        <v>0</v>
      </c>
      <c s="36">
        <f>ROUND(ROUND(H1486,2)*ROUND(G1486,5),2)</f>
      </c>
      <c r="O1486">
        <f>(I1486*21)/100</f>
      </c>
      <c t="s">
        <v>27</v>
      </c>
    </row>
    <row r="1487" spans="1:5" ht="12.75">
      <c r="A1487" s="37" t="s">
        <v>55</v>
      </c>
      <c r="E1487" s="38" t="s">
        <v>58</v>
      </c>
    </row>
    <row r="1488" spans="1:5" ht="12.75">
      <c r="A1488" s="39" t="s">
        <v>57</v>
      </c>
      <c r="E1488" s="40" t="s">
        <v>58</v>
      </c>
    </row>
    <row r="1489" spans="1:5" ht="12.75">
      <c r="A1489" t="s">
        <v>59</v>
      </c>
      <c r="E1489" s="38" t="s">
        <v>58</v>
      </c>
    </row>
    <row r="1490" spans="1:16" ht="12.75">
      <c r="A1490" s="26" t="s">
        <v>50</v>
      </c>
      <c s="31" t="s">
        <v>6061</v>
      </c>
      <c s="31" t="s">
        <v>6062</v>
      </c>
      <c s="26" t="s">
        <v>52</v>
      </c>
      <c s="32" t="s">
        <v>6063</v>
      </c>
      <c s="33" t="s">
        <v>82</v>
      </c>
      <c s="34">
        <v>1</v>
      </c>
      <c s="35">
        <v>0</v>
      </c>
      <c s="36">
        <f>ROUND(ROUND(H1490,2)*ROUND(G1490,5),2)</f>
      </c>
      <c r="O1490">
        <f>(I1490*21)/100</f>
      </c>
      <c t="s">
        <v>27</v>
      </c>
    </row>
    <row r="1491" spans="1:5" ht="12.75">
      <c r="A1491" s="37" t="s">
        <v>55</v>
      </c>
      <c r="E1491" s="38" t="s">
        <v>58</v>
      </c>
    </row>
    <row r="1492" spans="1:5" ht="12.75">
      <c r="A1492" s="39" t="s">
        <v>57</v>
      </c>
      <c r="E1492" s="40" t="s">
        <v>58</v>
      </c>
    </row>
    <row r="1493" spans="1:5" ht="12.75">
      <c r="A1493" t="s">
        <v>59</v>
      </c>
      <c r="E1493" s="38" t="s">
        <v>58</v>
      </c>
    </row>
    <row r="1494" spans="1:16" ht="25.5">
      <c r="A1494" s="26" t="s">
        <v>50</v>
      </c>
      <c s="31" t="s">
        <v>6064</v>
      </c>
      <c s="31" t="s">
        <v>6065</v>
      </c>
      <c s="26" t="s">
        <v>52</v>
      </c>
      <c s="32" t="s">
        <v>6042</v>
      </c>
      <c s="33" t="s">
        <v>82</v>
      </c>
      <c s="34">
        <v>1</v>
      </c>
      <c s="35">
        <v>0</v>
      </c>
      <c s="36">
        <f>ROUND(ROUND(H1494,2)*ROUND(G1494,5),2)</f>
      </c>
      <c r="O1494">
        <f>(I1494*21)/100</f>
      </c>
      <c t="s">
        <v>27</v>
      </c>
    </row>
    <row r="1495" spans="1:5" ht="12.75">
      <c r="A1495" s="37" t="s">
        <v>55</v>
      </c>
      <c r="E1495" s="38" t="s">
        <v>58</v>
      </c>
    </row>
    <row r="1496" spans="1:5" ht="12.75">
      <c r="A1496" s="39" t="s">
        <v>57</v>
      </c>
      <c r="E1496" s="40" t="s">
        <v>58</v>
      </c>
    </row>
    <row r="1497" spans="1:5" ht="12.75">
      <c r="A1497" t="s">
        <v>59</v>
      </c>
      <c r="E1497" s="38" t="s">
        <v>58</v>
      </c>
    </row>
    <row r="1498" spans="1:16" ht="25.5">
      <c r="A1498" s="26" t="s">
        <v>50</v>
      </c>
      <c s="31" t="s">
        <v>6066</v>
      </c>
      <c s="31" t="s">
        <v>6067</v>
      </c>
      <c s="26" t="s">
        <v>52</v>
      </c>
      <c s="32" t="s">
        <v>6042</v>
      </c>
      <c s="33" t="s">
        <v>82</v>
      </c>
      <c s="34">
        <v>1</v>
      </c>
      <c s="35">
        <v>0</v>
      </c>
      <c s="36">
        <f>ROUND(ROUND(H1498,2)*ROUND(G1498,5),2)</f>
      </c>
      <c r="O1498">
        <f>(I1498*21)/100</f>
      </c>
      <c t="s">
        <v>27</v>
      </c>
    </row>
    <row r="1499" spans="1:5" ht="12.75">
      <c r="A1499" s="37" t="s">
        <v>55</v>
      </c>
      <c r="E1499" s="38" t="s">
        <v>58</v>
      </c>
    </row>
    <row r="1500" spans="1:5" ht="12.75">
      <c r="A1500" s="39" t="s">
        <v>57</v>
      </c>
      <c r="E1500" s="40" t="s">
        <v>58</v>
      </c>
    </row>
    <row r="1501" spans="1:5" ht="12.75">
      <c r="A1501" t="s">
        <v>59</v>
      </c>
      <c r="E1501" s="38" t="s">
        <v>58</v>
      </c>
    </row>
    <row r="1502" spans="1:16" ht="25.5">
      <c r="A1502" s="26" t="s">
        <v>50</v>
      </c>
      <c s="31" t="s">
        <v>6068</v>
      </c>
      <c s="31" t="s">
        <v>6069</v>
      </c>
      <c s="26" t="s">
        <v>52</v>
      </c>
      <c s="32" t="s">
        <v>6070</v>
      </c>
      <c s="33" t="s">
        <v>82</v>
      </c>
      <c s="34">
        <v>1</v>
      </c>
      <c s="35">
        <v>0</v>
      </c>
      <c s="36">
        <f>ROUND(ROUND(H1502,2)*ROUND(G1502,5),2)</f>
      </c>
      <c r="O1502">
        <f>(I1502*21)/100</f>
      </c>
      <c t="s">
        <v>27</v>
      </c>
    </row>
    <row r="1503" spans="1:5" ht="12.75">
      <c r="A1503" s="37" t="s">
        <v>55</v>
      </c>
      <c r="E1503" s="38" t="s">
        <v>58</v>
      </c>
    </row>
    <row r="1504" spans="1:5" ht="12.75">
      <c r="A1504" s="39" t="s">
        <v>57</v>
      </c>
      <c r="E1504" s="40" t="s">
        <v>58</v>
      </c>
    </row>
    <row r="1505" spans="1:5" ht="12.75">
      <c r="A1505" t="s">
        <v>59</v>
      </c>
      <c r="E1505" s="38" t="s">
        <v>58</v>
      </c>
    </row>
    <row r="1506" spans="1:16" ht="25.5">
      <c r="A1506" s="26" t="s">
        <v>50</v>
      </c>
      <c s="31" t="s">
        <v>6071</v>
      </c>
      <c s="31" t="s">
        <v>6072</v>
      </c>
      <c s="26" t="s">
        <v>52</v>
      </c>
      <c s="32" t="s">
        <v>6073</v>
      </c>
      <c s="33" t="s">
        <v>82</v>
      </c>
      <c s="34">
        <v>1</v>
      </c>
      <c s="35">
        <v>0</v>
      </c>
      <c s="36">
        <f>ROUND(ROUND(H1506,2)*ROUND(G1506,5),2)</f>
      </c>
      <c r="O1506">
        <f>(I1506*21)/100</f>
      </c>
      <c t="s">
        <v>27</v>
      </c>
    </row>
    <row r="1507" spans="1:5" ht="12.75">
      <c r="A1507" s="37" t="s">
        <v>55</v>
      </c>
      <c r="E1507" s="38" t="s">
        <v>58</v>
      </c>
    </row>
    <row r="1508" spans="1:5" ht="12.75">
      <c r="A1508" s="39" t="s">
        <v>57</v>
      </c>
      <c r="E1508" s="40" t="s">
        <v>58</v>
      </c>
    </row>
    <row r="1509" spans="1:5" ht="12.75">
      <c r="A1509" t="s">
        <v>59</v>
      </c>
      <c r="E1509" s="38" t="s">
        <v>58</v>
      </c>
    </row>
    <row r="1510" spans="1:16" ht="25.5">
      <c r="A1510" s="26" t="s">
        <v>50</v>
      </c>
      <c s="31" t="s">
        <v>6074</v>
      </c>
      <c s="31" t="s">
        <v>6075</v>
      </c>
      <c s="26" t="s">
        <v>52</v>
      </c>
      <c s="32" t="s">
        <v>6076</v>
      </c>
      <c s="33" t="s">
        <v>82</v>
      </c>
      <c s="34">
        <v>1</v>
      </c>
      <c s="35">
        <v>0</v>
      </c>
      <c s="36">
        <f>ROUND(ROUND(H1510,2)*ROUND(G1510,5),2)</f>
      </c>
      <c r="O1510">
        <f>(I1510*21)/100</f>
      </c>
      <c t="s">
        <v>27</v>
      </c>
    </row>
    <row r="1511" spans="1:5" ht="12.75">
      <c r="A1511" s="37" t="s">
        <v>55</v>
      </c>
      <c r="E1511" s="38" t="s">
        <v>58</v>
      </c>
    </row>
    <row r="1512" spans="1:5" ht="12.75">
      <c r="A1512" s="39" t="s">
        <v>57</v>
      </c>
      <c r="E1512" s="40" t="s">
        <v>58</v>
      </c>
    </row>
    <row r="1513" spans="1:5" ht="12.75">
      <c r="A1513" t="s">
        <v>59</v>
      </c>
      <c r="E1513" s="38" t="s">
        <v>58</v>
      </c>
    </row>
    <row r="1514" spans="1:16" ht="25.5">
      <c r="A1514" s="26" t="s">
        <v>50</v>
      </c>
      <c s="31" t="s">
        <v>6077</v>
      </c>
      <c s="31" t="s">
        <v>6078</v>
      </c>
      <c s="26" t="s">
        <v>52</v>
      </c>
      <c s="32" t="s">
        <v>6079</v>
      </c>
      <c s="33" t="s">
        <v>82</v>
      </c>
      <c s="34">
        <v>1</v>
      </c>
      <c s="35">
        <v>0</v>
      </c>
      <c s="36">
        <f>ROUND(ROUND(H1514,2)*ROUND(G1514,5),2)</f>
      </c>
      <c r="O1514">
        <f>(I1514*21)/100</f>
      </c>
      <c t="s">
        <v>27</v>
      </c>
    </row>
    <row r="1515" spans="1:5" ht="12.75">
      <c r="A1515" s="37" t="s">
        <v>55</v>
      </c>
      <c r="E1515" s="38" t="s">
        <v>58</v>
      </c>
    </row>
    <row r="1516" spans="1:5" ht="12.75">
      <c r="A1516" s="39" t="s">
        <v>57</v>
      </c>
      <c r="E1516" s="40" t="s">
        <v>58</v>
      </c>
    </row>
    <row r="1517" spans="1:5" ht="12.75">
      <c r="A1517" t="s">
        <v>59</v>
      </c>
      <c r="E1517" s="38" t="s">
        <v>58</v>
      </c>
    </row>
    <row r="1518" spans="1:16" ht="25.5">
      <c r="A1518" s="26" t="s">
        <v>50</v>
      </c>
      <c s="31" t="s">
        <v>6080</v>
      </c>
      <c s="31" t="s">
        <v>6081</v>
      </c>
      <c s="26" t="s">
        <v>52</v>
      </c>
      <c s="32" t="s">
        <v>6082</v>
      </c>
      <c s="33" t="s">
        <v>82</v>
      </c>
      <c s="34">
        <v>1</v>
      </c>
      <c s="35">
        <v>0</v>
      </c>
      <c s="36">
        <f>ROUND(ROUND(H1518,2)*ROUND(G1518,5),2)</f>
      </c>
      <c r="O1518">
        <f>(I1518*21)/100</f>
      </c>
      <c t="s">
        <v>27</v>
      </c>
    </row>
    <row r="1519" spans="1:5" ht="12.75">
      <c r="A1519" s="37" t="s">
        <v>55</v>
      </c>
      <c r="E1519" s="38" t="s">
        <v>58</v>
      </c>
    </row>
    <row r="1520" spans="1:5" ht="12.75">
      <c r="A1520" s="39" t="s">
        <v>57</v>
      </c>
      <c r="E1520" s="40" t="s">
        <v>58</v>
      </c>
    </row>
    <row r="1521" spans="1:5" ht="12.75">
      <c r="A1521" t="s">
        <v>59</v>
      </c>
      <c r="E1521" s="38" t="s">
        <v>58</v>
      </c>
    </row>
    <row r="1522" spans="1:16" ht="25.5">
      <c r="A1522" s="26" t="s">
        <v>50</v>
      </c>
      <c s="31" t="s">
        <v>6083</v>
      </c>
      <c s="31" t="s">
        <v>6084</v>
      </c>
      <c s="26" t="s">
        <v>52</v>
      </c>
      <c s="32" t="s">
        <v>6085</v>
      </c>
      <c s="33" t="s">
        <v>82</v>
      </c>
      <c s="34">
        <v>1</v>
      </c>
      <c s="35">
        <v>0</v>
      </c>
      <c s="36">
        <f>ROUND(ROUND(H1522,2)*ROUND(G1522,5),2)</f>
      </c>
      <c r="O1522">
        <f>(I1522*21)/100</f>
      </c>
      <c t="s">
        <v>27</v>
      </c>
    </row>
    <row r="1523" spans="1:5" ht="12.75">
      <c r="A1523" s="37" t="s">
        <v>55</v>
      </c>
      <c r="E1523" s="38" t="s">
        <v>58</v>
      </c>
    </row>
    <row r="1524" spans="1:5" ht="12.75">
      <c r="A1524" s="39" t="s">
        <v>57</v>
      </c>
      <c r="E1524" s="40" t="s">
        <v>58</v>
      </c>
    </row>
    <row r="1525" spans="1:5" ht="12.75">
      <c r="A1525" t="s">
        <v>59</v>
      </c>
      <c r="E1525" s="38" t="s">
        <v>58</v>
      </c>
    </row>
    <row r="1526" spans="1:16" ht="25.5">
      <c r="A1526" s="26" t="s">
        <v>50</v>
      </c>
      <c s="31" t="s">
        <v>6086</v>
      </c>
      <c s="31" t="s">
        <v>6087</v>
      </c>
      <c s="26" t="s">
        <v>52</v>
      </c>
      <c s="32" t="s">
        <v>6088</v>
      </c>
      <c s="33" t="s">
        <v>82</v>
      </c>
      <c s="34">
        <v>1</v>
      </c>
      <c s="35">
        <v>0</v>
      </c>
      <c s="36">
        <f>ROUND(ROUND(H1526,2)*ROUND(G1526,5),2)</f>
      </c>
      <c r="O1526">
        <f>(I1526*21)/100</f>
      </c>
      <c t="s">
        <v>27</v>
      </c>
    </row>
    <row r="1527" spans="1:5" ht="12.75">
      <c r="A1527" s="37" t="s">
        <v>55</v>
      </c>
      <c r="E1527" s="38" t="s">
        <v>58</v>
      </c>
    </row>
    <row r="1528" spans="1:5" ht="12.75">
      <c r="A1528" s="39" t="s">
        <v>57</v>
      </c>
      <c r="E1528" s="40" t="s">
        <v>58</v>
      </c>
    </row>
    <row r="1529" spans="1:5" ht="12.75">
      <c r="A1529" t="s">
        <v>59</v>
      </c>
      <c r="E1529" s="38" t="s">
        <v>58</v>
      </c>
    </row>
    <row r="1530" spans="1:16" ht="25.5">
      <c r="A1530" s="26" t="s">
        <v>50</v>
      </c>
      <c s="31" t="s">
        <v>6089</v>
      </c>
      <c s="31" t="s">
        <v>6090</v>
      </c>
      <c s="26" t="s">
        <v>52</v>
      </c>
      <c s="32" t="s">
        <v>6088</v>
      </c>
      <c s="33" t="s">
        <v>82</v>
      </c>
      <c s="34">
        <v>1</v>
      </c>
      <c s="35">
        <v>0</v>
      </c>
      <c s="36">
        <f>ROUND(ROUND(H1530,2)*ROUND(G1530,5),2)</f>
      </c>
      <c r="O1530">
        <f>(I1530*21)/100</f>
      </c>
      <c t="s">
        <v>27</v>
      </c>
    </row>
    <row r="1531" spans="1:5" ht="12.75">
      <c r="A1531" s="37" t="s">
        <v>55</v>
      </c>
      <c r="E1531" s="38" t="s">
        <v>58</v>
      </c>
    </row>
    <row r="1532" spans="1:5" ht="12.75">
      <c r="A1532" s="39" t="s">
        <v>57</v>
      </c>
      <c r="E1532" s="40" t="s">
        <v>58</v>
      </c>
    </row>
    <row r="1533" spans="1:5" ht="12.75">
      <c r="A1533" t="s">
        <v>59</v>
      </c>
      <c r="E1533" s="38" t="s">
        <v>58</v>
      </c>
    </row>
    <row r="1534" spans="1:16" ht="25.5">
      <c r="A1534" s="26" t="s">
        <v>50</v>
      </c>
      <c s="31" t="s">
        <v>6091</v>
      </c>
      <c s="31" t="s">
        <v>6092</v>
      </c>
      <c s="26" t="s">
        <v>52</v>
      </c>
      <c s="32" t="s">
        <v>6093</v>
      </c>
      <c s="33" t="s">
        <v>82</v>
      </c>
      <c s="34">
        <v>1</v>
      </c>
      <c s="35">
        <v>0</v>
      </c>
      <c s="36">
        <f>ROUND(ROUND(H1534,2)*ROUND(G1534,5),2)</f>
      </c>
      <c r="O1534">
        <f>(I1534*21)/100</f>
      </c>
      <c t="s">
        <v>27</v>
      </c>
    </row>
    <row r="1535" spans="1:5" ht="12.75">
      <c r="A1535" s="37" t="s">
        <v>55</v>
      </c>
      <c r="E1535" s="38" t="s">
        <v>58</v>
      </c>
    </row>
    <row r="1536" spans="1:5" ht="12.75">
      <c r="A1536" s="39" t="s">
        <v>57</v>
      </c>
      <c r="E1536" s="40" t="s">
        <v>58</v>
      </c>
    </row>
    <row r="1537" spans="1:5" ht="12.75">
      <c r="A1537" t="s">
        <v>59</v>
      </c>
      <c r="E1537" s="38" t="s">
        <v>58</v>
      </c>
    </row>
    <row r="1538" spans="1:16" ht="25.5">
      <c r="A1538" s="26" t="s">
        <v>50</v>
      </c>
      <c s="31" t="s">
        <v>6094</v>
      </c>
      <c s="31" t="s">
        <v>6095</v>
      </c>
      <c s="26" t="s">
        <v>52</v>
      </c>
      <c s="32" t="s">
        <v>6093</v>
      </c>
      <c s="33" t="s">
        <v>82</v>
      </c>
      <c s="34">
        <v>1</v>
      </c>
      <c s="35">
        <v>0</v>
      </c>
      <c s="36">
        <f>ROUND(ROUND(H1538,2)*ROUND(G1538,5),2)</f>
      </c>
      <c r="O1538">
        <f>(I1538*21)/100</f>
      </c>
      <c t="s">
        <v>27</v>
      </c>
    </row>
    <row r="1539" spans="1:5" ht="12.75">
      <c r="A1539" s="37" t="s">
        <v>55</v>
      </c>
      <c r="E1539" s="38" t="s">
        <v>58</v>
      </c>
    </row>
    <row r="1540" spans="1:5" ht="12.75">
      <c r="A1540" s="39" t="s">
        <v>57</v>
      </c>
      <c r="E1540" s="40" t="s">
        <v>58</v>
      </c>
    </row>
    <row r="1541" spans="1:5" ht="12.75">
      <c r="A1541" t="s">
        <v>59</v>
      </c>
      <c r="E1541" s="38" t="s">
        <v>58</v>
      </c>
    </row>
    <row r="1542" spans="1:16" ht="25.5">
      <c r="A1542" s="26" t="s">
        <v>50</v>
      </c>
      <c s="31" t="s">
        <v>6096</v>
      </c>
      <c s="31" t="s">
        <v>6097</v>
      </c>
      <c s="26" t="s">
        <v>52</v>
      </c>
      <c s="32" t="s">
        <v>6098</v>
      </c>
      <c s="33" t="s">
        <v>82</v>
      </c>
      <c s="34">
        <v>1</v>
      </c>
      <c s="35">
        <v>0</v>
      </c>
      <c s="36">
        <f>ROUND(ROUND(H1542,2)*ROUND(G1542,5),2)</f>
      </c>
      <c r="O1542">
        <f>(I1542*21)/100</f>
      </c>
      <c t="s">
        <v>27</v>
      </c>
    </row>
    <row r="1543" spans="1:5" ht="12.75">
      <c r="A1543" s="37" t="s">
        <v>55</v>
      </c>
      <c r="E1543" s="38" t="s">
        <v>58</v>
      </c>
    </row>
    <row r="1544" spans="1:5" ht="12.75">
      <c r="A1544" s="39" t="s">
        <v>57</v>
      </c>
      <c r="E1544" s="40" t="s">
        <v>58</v>
      </c>
    </row>
    <row r="1545" spans="1:5" ht="12.75">
      <c r="A1545" t="s">
        <v>59</v>
      </c>
      <c r="E1545" s="38" t="s">
        <v>58</v>
      </c>
    </row>
    <row r="1546" spans="1:16" ht="25.5">
      <c r="A1546" s="26" t="s">
        <v>50</v>
      </c>
      <c s="31" t="s">
        <v>6099</v>
      </c>
      <c s="31" t="s">
        <v>6100</v>
      </c>
      <c s="26" t="s">
        <v>52</v>
      </c>
      <c s="32" t="s">
        <v>6098</v>
      </c>
      <c s="33" t="s">
        <v>82</v>
      </c>
      <c s="34">
        <v>1</v>
      </c>
      <c s="35">
        <v>0</v>
      </c>
      <c s="36">
        <f>ROUND(ROUND(H1546,2)*ROUND(G1546,5),2)</f>
      </c>
      <c r="O1546">
        <f>(I1546*21)/100</f>
      </c>
      <c t="s">
        <v>27</v>
      </c>
    </row>
    <row r="1547" spans="1:5" ht="12.75">
      <c r="A1547" s="37" t="s">
        <v>55</v>
      </c>
      <c r="E1547" s="38" t="s">
        <v>58</v>
      </c>
    </row>
    <row r="1548" spans="1:5" ht="12.75">
      <c r="A1548" s="39" t="s">
        <v>57</v>
      </c>
      <c r="E1548" s="40" t="s">
        <v>58</v>
      </c>
    </row>
    <row r="1549" spans="1:5" ht="12.75">
      <c r="A1549" t="s">
        <v>59</v>
      </c>
      <c r="E1549" s="38" t="s">
        <v>58</v>
      </c>
    </row>
    <row r="1550" spans="1:16" ht="25.5">
      <c r="A1550" s="26" t="s">
        <v>50</v>
      </c>
      <c s="31" t="s">
        <v>6101</v>
      </c>
      <c s="31" t="s">
        <v>6102</v>
      </c>
      <c s="26" t="s">
        <v>52</v>
      </c>
      <c s="32" t="s">
        <v>5766</v>
      </c>
      <c s="33" t="s">
        <v>82</v>
      </c>
      <c s="34">
        <v>1</v>
      </c>
      <c s="35">
        <v>0</v>
      </c>
      <c s="36">
        <f>ROUND(ROUND(H1550,2)*ROUND(G1550,5),2)</f>
      </c>
      <c r="O1550">
        <f>(I1550*21)/100</f>
      </c>
      <c t="s">
        <v>27</v>
      </c>
    </row>
    <row r="1551" spans="1:5" ht="12.75">
      <c r="A1551" s="37" t="s">
        <v>55</v>
      </c>
      <c r="E1551" s="38" t="s">
        <v>58</v>
      </c>
    </row>
    <row r="1552" spans="1:5" ht="12.75">
      <c r="A1552" s="39" t="s">
        <v>57</v>
      </c>
      <c r="E1552" s="40" t="s">
        <v>58</v>
      </c>
    </row>
    <row r="1553" spans="1:5" ht="12.75">
      <c r="A1553" t="s">
        <v>59</v>
      </c>
      <c r="E1553" s="38" t="s">
        <v>58</v>
      </c>
    </row>
    <row r="1554" spans="1:16" ht="25.5">
      <c r="A1554" s="26" t="s">
        <v>50</v>
      </c>
      <c s="31" t="s">
        <v>6103</v>
      </c>
      <c s="31" t="s">
        <v>6104</v>
      </c>
      <c s="26" t="s">
        <v>52</v>
      </c>
      <c s="32" t="s">
        <v>6105</v>
      </c>
      <c s="33" t="s">
        <v>82</v>
      </c>
      <c s="34">
        <v>1</v>
      </c>
      <c s="35">
        <v>0</v>
      </c>
      <c s="36">
        <f>ROUND(ROUND(H1554,2)*ROUND(G1554,5),2)</f>
      </c>
      <c r="O1554">
        <f>(I1554*21)/100</f>
      </c>
      <c t="s">
        <v>27</v>
      </c>
    </row>
    <row r="1555" spans="1:5" ht="12.75">
      <c r="A1555" s="37" t="s">
        <v>55</v>
      </c>
      <c r="E1555" s="38" t="s">
        <v>58</v>
      </c>
    </row>
    <row r="1556" spans="1:5" ht="12.75">
      <c r="A1556" s="39" t="s">
        <v>57</v>
      </c>
      <c r="E1556" s="40" t="s">
        <v>58</v>
      </c>
    </row>
    <row r="1557" spans="1:5" ht="12.75">
      <c r="A1557" t="s">
        <v>59</v>
      </c>
      <c r="E1557" s="38" t="s">
        <v>58</v>
      </c>
    </row>
    <row r="1558" spans="1:16" ht="25.5">
      <c r="A1558" s="26" t="s">
        <v>50</v>
      </c>
      <c s="31" t="s">
        <v>6106</v>
      </c>
      <c s="31" t="s">
        <v>6107</v>
      </c>
      <c s="26" t="s">
        <v>52</v>
      </c>
      <c s="32" t="s">
        <v>6108</v>
      </c>
      <c s="33" t="s">
        <v>82</v>
      </c>
      <c s="34">
        <v>1</v>
      </c>
      <c s="35">
        <v>0</v>
      </c>
      <c s="36">
        <f>ROUND(ROUND(H1558,2)*ROUND(G1558,5),2)</f>
      </c>
      <c r="O1558">
        <f>(I1558*21)/100</f>
      </c>
      <c t="s">
        <v>27</v>
      </c>
    </row>
    <row r="1559" spans="1:5" ht="12.75">
      <c r="A1559" s="37" t="s">
        <v>55</v>
      </c>
      <c r="E1559" s="38" t="s">
        <v>58</v>
      </c>
    </row>
    <row r="1560" spans="1:5" ht="12.75">
      <c r="A1560" s="39" t="s">
        <v>57</v>
      </c>
      <c r="E1560" s="40" t="s">
        <v>58</v>
      </c>
    </row>
    <row r="1561" spans="1:5" ht="12.75">
      <c r="A1561" t="s">
        <v>59</v>
      </c>
      <c r="E1561" s="38" t="s">
        <v>58</v>
      </c>
    </row>
    <row r="1562" spans="1:16" ht="25.5">
      <c r="A1562" s="26" t="s">
        <v>50</v>
      </c>
      <c s="31" t="s">
        <v>6109</v>
      </c>
      <c s="31" t="s">
        <v>6110</v>
      </c>
      <c s="26" t="s">
        <v>52</v>
      </c>
      <c s="32" t="s">
        <v>6111</v>
      </c>
      <c s="33" t="s">
        <v>82</v>
      </c>
      <c s="34">
        <v>1</v>
      </c>
      <c s="35">
        <v>0</v>
      </c>
      <c s="36">
        <f>ROUND(ROUND(H1562,2)*ROUND(G1562,5),2)</f>
      </c>
      <c r="O1562">
        <f>(I1562*21)/100</f>
      </c>
      <c t="s">
        <v>27</v>
      </c>
    </row>
    <row r="1563" spans="1:5" ht="12.75">
      <c r="A1563" s="37" t="s">
        <v>55</v>
      </c>
      <c r="E1563" s="38" t="s">
        <v>58</v>
      </c>
    </row>
    <row r="1564" spans="1:5" ht="12.75">
      <c r="A1564" s="39" t="s">
        <v>57</v>
      </c>
      <c r="E1564" s="40" t="s">
        <v>58</v>
      </c>
    </row>
    <row r="1565" spans="1:5" ht="12.75">
      <c r="A1565" t="s">
        <v>59</v>
      </c>
      <c r="E1565" s="38" t="s">
        <v>58</v>
      </c>
    </row>
    <row r="1566" spans="1:16" ht="25.5">
      <c r="A1566" s="26" t="s">
        <v>50</v>
      </c>
      <c s="31" t="s">
        <v>6112</v>
      </c>
      <c s="31" t="s">
        <v>6113</v>
      </c>
      <c s="26" t="s">
        <v>52</v>
      </c>
      <c s="32" t="s">
        <v>6111</v>
      </c>
      <c s="33" t="s">
        <v>82</v>
      </c>
      <c s="34">
        <v>1</v>
      </c>
      <c s="35">
        <v>0</v>
      </c>
      <c s="36">
        <f>ROUND(ROUND(H1566,2)*ROUND(G1566,5),2)</f>
      </c>
      <c r="O1566">
        <f>(I1566*21)/100</f>
      </c>
      <c t="s">
        <v>27</v>
      </c>
    </row>
    <row r="1567" spans="1:5" ht="12.75">
      <c r="A1567" s="37" t="s">
        <v>55</v>
      </c>
      <c r="E1567" s="38" t="s">
        <v>58</v>
      </c>
    </row>
    <row r="1568" spans="1:5" ht="12.75">
      <c r="A1568" s="39" t="s">
        <v>57</v>
      </c>
      <c r="E1568" s="40" t="s">
        <v>58</v>
      </c>
    </row>
    <row r="1569" spans="1:5" ht="12.75">
      <c r="A1569" t="s">
        <v>59</v>
      </c>
      <c r="E1569" s="38" t="s">
        <v>58</v>
      </c>
    </row>
    <row r="1570" spans="1:16" ht="25.5">
      <c r="A1570" s="26" t="s">
        <v>50</v>
      </c>
      <c s="31" t="s">
        <v>6114</v>
      </c>
      <c s="31" t="s">
        <v>6115</v>
      </c>
      <c s="26" t="s">
        <v>52</v>
      </c>
      <c s="32" t="s">
        <v>6116</v>
      </c>
      <c s="33" t="s">
        <v>82</v>
      </c>
      <c s="34">
        <v>1</v>
      </c>
      <c s="35">
        <v>0</v>
      </c>
      <c s="36">
        <f>ROUND(ROUND(H1570,2)*ROUND(G1570,5),2)</f>
      </c>
      <c r="O1570">
        <f>(I1570*21)/100</f>
      </c>
      <c t="s">
        <v>27</v>
      </c>
    </row>
    <row r="1571" spans="1:5" ht="12.75">
      <c r="A1571" s="37" t="s">
        <v>55</v>
      </c>
      <c r="E1571" s="38" t="s">
        <v>58</v>
      </c>
    </row>
    <row r="1572" spans="1:5" ht="12.75">
      <c r="A1572" s="39" t="s">
        <v>57</v>
      </c>
      <c r="E1572" s="40" t="s">
        <v>58</v>
      </c>
    </row>
    <row r="1573" spans="1:5" ht="12.75">
      <c r="A1573" t="s">
        <v>59</v>
      </c>
      <c r="E1573" s="38" t="s">
        <v>58</v>
      </c>
    </row>
    <row r="1574" spans="1:16" ht="25.5">
      <c r="A1574" s="26" t="s">
        <v>50</v>
      </c>
      <c s="31" t="s">
        <v>6117</v>
      </c>
      <c s="31" t="s">
        <v>6118</v>
      </c>
      <c s="26" t="s">
        <v>52</v>
      </c>
      <c s="32" t="s">
        <v>6119</v>
      </c>
      <c s="33" t="s">
        <v>82</v>
      </c>
      <c s="34">
        <v>1</v>
      </c>
      <c s="35">
        <v>0</v>
      </c>
      <c s="36">
        <f>ROUND(ROUND(H1574,2)*ROUND(G1574,5),2)</f>
      </c>
      <c r="O1574">
        <f>(I1574*21)/100</f>
      </c>
      <c t="s">
        <v>27</v>
      </c>
    </row>
    <row r="1575" spans="1:5" ht="12.75">
      <c r="A1575" s="37" t="s">
        <v>55</v>
      </c>
      <c r="E1575" s="38" t="s">
        <v>58</v>
      </c>
    </row>
    <row r="1576" spans="1:5" ht="12.75">
      <c r="A1576" s="39" t="s">
        <v>57</v>
      </c>
      <c r="E1576" s="40" t="s">
        <v>58</v>
      </c>
    </row>
    <row r="1577" spans="1:5" ht="12.75">
      <c r="A1577" t="s">
        <v>59</v>
      </c>
      <c r="E1577" s="38" t="s">
        <v>58</v>
      </c>
    </row>
    <row r="1578" spans="1:16" ht="25.5">
      <c r="A1578" s="26" t="s">
        <v>50</v>
      </c>
      <c s="31" t="s">
        <v>6120</v>
      </c>
      <c s="31" t="s">
        <v>6121</v>
      </c>
      <c s="26" t="s">
        <v>52</v>
      </c>
      <c s="32" t="s">
        <v>6111</v>
      </c>
      <c s="33" t="s">
        <v>82</v>
      </c>
      <c s="34">
        <v>1</v>
      </c>
      <c s="35">
        <v>0</v>
      </c>
      <c s="36">
        <f>ROUND(ROUND(H1578,2)*ROUND(G1578,5),2)</f>
      </c>
      <c r="O1578">
        <f>(I1578*21)/100</f>
      </c>
      <c t="s">
        <v>27</v>
      </c>
    </row>
    <row r="1579" spans="1:5" ht="12.75">
      <c r="A1579" s="37" t="s">
        <v>55</v>
      </c>
      <c r="E1579" s="38" t="s">
        <v>58</v>
      </c>
    </row>
    <row r="1580" spans="1:5" ht="12.75">
      <c r="A1580" s="39" t="s">
        <v>57</v>
      </c>
      <c r="E1580" s="40" t="s">
        <v>58</v>
      </c>
    </row>
    <row r="1581" spans="1:5" ht="12.75">
      <c r="A1581" t="s">
        <v>59</v>
      </c>
      <c r="E1581" s="38" t="s">
        <v>58</v>
      </c>
    </row>
    <row r="1582" spans="1:16" ht="12.75">
      <c r="A1582" s="26" t="s">
        <v>50</v>
      </c>
      <c s="31" t="s">
        <v>6122</v>
      </c>
      <c s="31" t="s">
        <v>6123</v>
      </c>
      <c s="26" t="s">
        <v>52</v>
      </c>
      <c s="32" t="s">
        <v>6124</v>
      </c>
      <c s="33" t="s">
        <v>82</v>
      </c>
      <c s="34">
        <v>1</v>
      </c>
      <c s="35">
        <v>0</v>
      </c>
      <c s="36">
        <f>ROUND(ROUND(H1582,2)*ROUND(G1582,5),2)</f>
      </c>
      <c r="O1582">
        <f>(I1582*21)/100</f>
      </c>
      <c t="s">
        <v>27</v>
      </c>
    </row>
    <row r="1583" spans="1:5" ht="12.75">
      <c r="A1583" s="37" t="s">
        <v>55</v>
      </c>
      <c r="E1583" s="38" t="s">
        <v>58</v>
      </c>
    </row>
    <row r="1584" spans="1:5" ht="12.75">
      <c r="A1584" s="39" t="s">
        <v>57</v>
      </c>
      <c r="E1584" s="40" t="s">
        <v>58</v>
      </c>
    </row>
    <row r="1585" spans="1:5" ht="12.75">
      <c r="A1585" t="s">
        <v>59</v>
      </c>
      <c r="E1585" s="38" t="s">
        <v>58</v>
      </c>
    </row>
    <row r="1586" spans="1:16" ht="25.5">
      <c r="A1586" s="26" t="s">
        <v>50</v>
      </c>
      <c s="31" t="s">
        <v>6125</v>
      </c>
      <c s="31" t="s">
        <v>6126</v>
      </c>
      <c s="26" t="s">
        <v>52</v>
      </c>
      <c s="32" t="s">
        <v>6127</v>
      </c>
      <c s="33" t="s">
        <v>82</v>
      </c>
      <c s="34">
        <v>1</v>
      </c>
      <c s="35">
        <v>0</v>
      </c>
      <c s="36">
        <f>ROUND(ROUND(H1586,2)*ROUND(G1586,5),2)</f>
      </c>
      <c r="O1586">
        <f>(I1586*21)/100</f>
      </c>
      <c t="s">
        <v>27</v>
      </c>
    </row>
    <row r="1587" spans="1:5" ht="12.75">
      <c r="A1587" s="37" t="s">
        <v>55</v>
      </c>
      <c r="E1587" s="38" t="s">
        <v>58</v>
      </c>
    </row>
    <row r="1588" spans="1:5" ht="12.75">
      <c r="A1588" s="39" t="s">
        <v>57</v>
      </c>
      <c r="E1588" s="40" t="s">
        <v>58</v>
      </c>
    </row>
    <row r="1589" spans="1:5" ht="12.75">
      <c r="A1589" t="s">
        <v>59</v>
      </c>
      <c r="E1589" s="38" t="s">
        <v>58</v>
      </c>
    </row>
    <row r="1590" spans="1:16" ht="25.5">
      <c r="A1590" s="26" t="s">
        <v>50</v>
      </c>
      <c s="31" t="s">
        <v>6128</v>
      </c>
      <c s="31" t="s">
        <v>6129</v>
      </c>
      <c s="26" t="s">
        <v>52</v>
      </c>
      <c s="32" t="s">
        <v>6130</v>
      </c>
      <c s="33" t="s">
        <v>82</v>
      </c>
      <c s="34">
        <v>1</v>
      </c>
      <c s="35">
        <v>0</v>
      </c>
      <c s="36">
        <f>ROUND(ROUND(H1590,2)*ROUND(G1590,5),2)</f>
      </c>
      <c r="O1590">
        <f>(I1590*21)/100</f>
      </c>
      <c t="s">
        <v>27</v>
      </c>
    </row>
    <row r="1591" spans="1:5" ht="12.75">
      <c r="A1591" s="37" t="s">
        <v>55</v>
      </c>
      <c r="E1591" s="38" t="s">
        <v>58</v>
      </c>
    </row>
    <row r="1592" spans="1:5" ht="12.75">
      <c r="A1592" s="39" t="s">
        <v>57</v>
      </c>
      <c r="E1592" s="40" t="s">
        <v>58</v>
      </c>
    </row>
    <row r="1593" spans="1:5" ht="12.75">
      <c r="A1593" t="s">
        <v>59</v>
      </c>
      <c r="E1593" s="38" t="s">
        <v>58</v>
      </c>
    </row>
    <row r="1594" spans="1:16" ht="25.5">
      <c r="A1594" s="26" t="s">
        <v>50</v>
      </c>
      <c s="31" t="s">
        <v>6131</v>
      </c>
      <c s="31" t="s">
        <v>6132</v>
      </c>
      <c s="26" t="s">
        <v>52</v>
      </c>
      <c s="32" t="s">
        <v>6130</v>
      </c>
      <c s="33" t="s">
        <v>82</v>
      </c>
      <c s="34">
        <v>1</v>
      </c>
      <c s="35">
        <v>0</v>
      </c>
      <c s="36">
        <f>ROUND(ROUND(H1594,2)*ROUND(G1594,5),2)</f>
      </c>
      <c r="O1594">
        <f>(I1594*21)/100</f>
      </c>
      <c t="s">
        <v>27</v>
      </c>
    </row>
    <row r="1595" spans="1:5" ht="12.75">
      <c r="A1595" s="37" t="s">
        <v>55</v>
      </c>
      <c r="E1595" s="38" t="s">
        <v>58</v>
      </c>
    </row>
    <row r="1596" spans="1:5" ht="12.75">
      <c r="A1596" s="39" t="s">
        <v>57</v>
      </c>
      <c r="E1596" s="40" t="s">
        <v>58</v>
      </c>
    </row>
    <row r="1597" spans="1:5" ht="12.75">
      <c r="A1597" t="s">
        <v>59</v>
      </c>
      <c r="E1597" s="38" t="s">
        <v>58</v>
      </c>
    </row>
    <row r="1598" spans="1:16" ht="25.5">
      <c r="A1598" s="26" t="s">
        <v>50</v>
      </c>
      <c s="31" t="s">
        <v>6133</v>
      </c>
      <c s="31" t="s">
        <v>6134</v>
      </c>
      <c s="26" t="s">
        <v>52</v>
      </c>
      <c s="32" t="s">
        <v>6130</v>
      </c>
      <c s="33" t="s">
        <v>82</v>
      </c>
      <c s="34">
        <v>1</v>
      </c>
      <c s="35">
        <v>0</v>
      </c>
      <c s="36">
        <f>ROUND(ROUND(H1598,2)*ROUND(G1598,5),2)</f>
      </c>
      <c r="O1598">
        <f>(I1598*21)/100</f>
      </c>
      <c t="s">
        <v>27</v>
      </c>
    </row>
    <row r="1599" spans="1:5" ht="12.75">
      <c r="A1599" s="37" t="s">
        <v>55</v>
      </c>
      <c r="E1599" s="38" t="s">
        <v>58</v>
      </c>
    </row>
    <row r="1600" spans="1:5" ht="12.75">
      <c r="A1600" s="39" t="s">
        <v>57</v>
      </c>
      <c r="E1600" s="40" t="s">
        <v>58</v>
      </c>
    </row>
    <row r="1601" spans="1:5" ht="12.75">
      <c r="A1601" t="s">
        <v>59</v>
      </c>
      <c r="E1601" s="38" t="s">
        <v>58</v>
      </c>
    </row>
    <row r="1602" spans="1:16" ht="25.5">
      <c r="A1602" s="26" t="s">
        <v>50</v>
      </c>
      <c s="31" t="s">
        <v>6135</v>
      </c>
      <c s="31" t="s">
        <v>6136</v>
      </c>
      <c s="26" t="s">
        <v>52</v>
      </c>
      <c s="32" t="s">
        <v>6137</v>
      </c>
      <c s="33" t="s">
        <v>82</v>
      </c>
      <c s="34">
        <v>1</v>
      </c>
      <c s="35">
        <v>0</v>
      </c>
      <c s="36">
        <f>ROUND(ROUND(H1602,2)*ROUND(G1602,5),2)</f>
      </c>
      <c r="O1602">
        <f>(I1602*21)/100</f>
      </c>
      <c t="s">
        <v>27</v>
      </c>
    </row>
    <row r="1603" spans="1:5" ht="12.75">
      <c r="A1603" s="37" t="s">
        <v>55</v>
      </c>
      <c r="E1603" s="38" t="s">
        <v>58</v>
      </c>
    </row>
    <row r="1604" spans="1:5" ht="12.75">
      <c r="A1604" s="39" t="s">
        <v>57</v>
      </c>
      <c r="E1604" s="40" t="s">
        <v>58</v>
      </c>
    </row>
    <row r="1605" spans="1:5" ht="12.75">
      <c r="A1605" t="s">
        <v>59</v>
      </c>
      <c r="E1605" s="38" t="s">
        <v>58</v>
      </c>
    </row>
    <row r="1606" spans="1:16" ht="25.5">
      <c r="A1606" s="26" t="s">
        <v>50</v>
      </c>
      <c s="31" t="s">
        <v>6138</v>
      </c>
      <c s="31" t="s">
        <v>6139</v>
      </c>
      <c s="26" t="s">
        <v>52</v>
      </c>
      <c s="32" t="s">
        <v>6137</v>
      </c>
      <c s="33" t="s">
        <v>82</v>
      </c>
      <c s="34">
        <v>1</v>
      </c>
      <c s="35">
        <v>0</v>
      </c>
      <c s="36">
        <f>ROUND(ROUND(H1606,2)*ROUND(G1606,5),2)</f>
      </c>
      <c r="O1606">
        <f>(I1606*21)/100</f>
      </c>
      <c t="s">
        <v>27</v>
      </c>
    </row>
    <row r="1607" spans="1:5" ht="12.75">
      <c r="A1607" s="37" t="s">
        <v>55</v>
      </c>
      <c r="E1607" s="38" t="s">
        <v>58</v>
      </c>
    </row>
    <row r="1608" spans="1:5" ht="12.75">
      <c r="A1608" s="39" t="s">
        <v>57</v>
      </c>
      <c r="E1608" s="40" t="s">
        <v>58</v>
      </c>
    </row>
    <row r="1609" spans="1:5" ht="12.75">
      <c r="A1609" t="s">
        <v>59</v>
      </c>
      <c r="E1609" s="38" t="s">
        <v>58</v>
      </c>
    </row>
    <row r="1610" spans="1:16" ht="25.5">
      <c r="A1610" s="26" t="s">
        <v>50</v>
      </c>
      <c s="31" t="s">
        <v>6140</v>
      </c>
      <c s="31" t="s">
        <v>6141</v>
      </c>
      <c s="26" t="s">
        <v>52</v>
      </c>
      <c s="32" t="s">
        <v>6142</v>
      </c>
      <c s="33" t="s">
        <v>82</v>
      </c>
      <c s="34">
        <v>1</v>
      </c>
      <c s="35">
        <v>0</v>
      </c>
      <c s="36">
        <f>ROUND(ROUND(H1610,2)*ROUND(G1610,5),2)</f>
      </c>
      <c r="O1610">
        <f>(I1610*21)/100</f>
      </c>
      <c t="s">
        <v>27</v>
      </c>
    </row>
    <row r="1611" spans="1:5" ht="12.75">
      <c r="A1611" s="37" t="s">
        <v>55</v>
      </c>
      <c r="E1611" s="38" t="s">
        <v>58</v>
      </c>
    </row>
    <row r="1612" spans="1:5" ht="12.75">
      <c r="A1612" s="39" t="s">
        <v>57</v>
      </c>
      <c r="E1612" s="40" t="s">
        <v>58</v>
      </c>
    </row>
    <row r="1613" spans="1:5" ht="12.75">
      <c r="A1613" t="s">
        <v>59</v>
      </c>
      <c r="E1613" s="38" t="s">
        <v>58</v>
      </c>
    </row>
    <row r="1614" spans="1:16" ht="25.5">
      <c r="A1614" s="26" t="s">
        <v>50</v>
      </c>
      <c s="31" t="s">
        <v>6143</v>
      </c>
      <c s="31" t="s">
        <v>6144</v>
      </c>
      <c s="26" t="s">
        <v>52</v>
      </c>
      <c s="32" t="s">
        <v>6142</v>
      </c>
      <c s="33" t="s">
        <v>82</v>
      </c>
      <c s="34">
        <v>1</v>
      </c>
      <c s="35">
        <v>0</v>
      </c>
      <c s="36">
        <f>ROUND(ROUND(H1614,2)*ROUND(G1614,5),2)</f>
      </c>
      <c r="O1614">
        <f>(I1614*21)/100</f>
      </c>
      <c t="s">
        <v>27</v>
      </c>
    </row>
    <row r="1615" spans="1:5" ht="12.75">
      <c r="A1615" s="37" t="s">
        <v>55</v>
      </c>
      <c r="E1615" s="38" t="s">
        <v>58</v>
      </c>
    </row>
    <row r="1616" spans="1:5" ht="12.75">
      <c r="A1616" s="39" t="s">
        <v>57</v>
      </c>
      <c r="E1616" s="40" t="s">
        <v>58</v>
      </c>
    </row>
    <row r="1617" spans="1:5" ht="12.75">
      <c r="A1617" t="s">
        <v>59</v>
      </c>
      <c r="E1617" s="38" t="s">
        <v>58</v>
      </c>
    </row>
    <row r="1618" spans="1:16" ht="25.5">
      <c r="A1618" s="26" t="s">
        <v>50</v>
      </c>
      <c s="31" t="s">
        <v>6145</v>
      </c>
      <c s="31" t="s">
        <v>6146</v>
      </c>
      <c s="26" t="s">
        <v>52</v>
      </c>
      <c s="32" t="s">
        <v>6142</v>
      </c>
      <c s="33" t="s">
        <v>82</v>
      </c>
      <c s="34">
        <v>1</v>
      </c>
      <c s="35">
        <v>0</v>
      </c>
      <c s="36">
        <f>ROUND(ROUND(H1618,2)*ROUND(G1618,5),2)</f>
      </c>
      <c r="O1618">
        <f>(I1618*21)/100</f>
      </c>
      <c t="s">
        <v>27</v>
      </c>
    </row>
    <row r="1619" spans="1:5" ht="12.75">
      <c r="A1619" s="37" t="s">
        <v>55</v>
      </c>
      <c r="E1619" s="38" t="s">
        <v>58</v>
      </c>
    </row>
    <row r="1620" spans="1:5" ht="12.75">
      <c r="A1620" s="39" t="s">
        <v>57</v>
      </c>
      <c r="E1620" s="40" t="s">
        <v>58</v>
      </c>
    </row>
    <row r="1621" spans="1:5" ht="12.75">
      <c r="A1621" t="s">
        <v>59</v>
      </c>
      <c r="E1621" s="38" t="s">
        <v>58</v>
      </c>
    </row>
    <row r="1622" spans="1:16" ht="25.5">
      <c r="A1622" s="26" t="s">
        <v>50</v>
      </c>
      <c s="31" t="s">
        <v>6147</v>
      </c>
      <c s="31" t="s">
        <v>6148</v>
      </c>
      <c s="26" t="s">
        <v>52</v>
      </c>
      <c s="32" t="s">
        <v>6149</v>
      </c>
      <c s="33" t="s">
        <v>82</v>
      </c>
      <c s="34">
        <v>1</v>
      </c>
      <c s="35">
        <v>0</v>
      </c>
      <c s="36">
        <f>ROUND(ROUND(H1622,2)*ROUND(G1622,5),2)</f>
      </c>
      <c r="O1622">
        <f>(I1622*21)/100</f>
      </c>
      <c t="s">
        <v>27</v>
      </c>
    </row>
    <row r="1623" spans="1:5" ht="12.75">
      <c r="A1623" s="37" t="s">
        <v>55</v>
      </c>
      <c r="E1623" s="38" t="s">
        <v>58</v>
      </c>
    </row>
    <row r="1624" spans="1:5" ht="12.75">
      <c r="A1624" s="39" t="s">
        <v>57</v>
      </c>
      <c r="E1624" s="40" t="s">
        <v>58</v>
      </c>
    </row>
    <row r="1625" spans="1:5" ht="12.75">
      <c r="A1625" t="s">
        <v>59</v>
      </c>
      <c r="E1625" s="38" t="s">
        <v>58</v>
      </c>
    </row>
    <row r="1626" spans="1:16" ht="25.5">
      <c r="A1626" s="26" t="s">
        <v>50</v>
      </c>
      <c s="31" t="s">
        <v>6150</v>
      </c>
      <c s="31" t="s">
        <v>6151</v>
      </c>
      <c s="26" t="s">
        <v>52</v>
      </c>
      <c s="32" t="s">
        <v>6149</v>
      </c>
      <c s="33" t="s">
        <v>82</v>
      </c>
      <c s="34">
        <v>1</v>
      </c>
      <c s="35">
        <v>0</v>
      </c>
      <c s="36">
        <f>ROUND(ROUND(H1626,2)*ROUND(G1626,5),2)</f>
      </c>
      <c r="O1626">
        <f>(I1626*21)/100</f>
      </c>
      <c t="s">
        <v>27</v>
      </c>
    </row>
    <row r="1627" spans="1:5" ht="12.75">
      <c r="A1627" s="37" t="s">
        <v>55</v>
      </c>
      <c r="E1627" s="38" t="s">
        <v>58</v>
      </c>
    </row>
    <row r="1628" spans="1:5" ht="12.75">
      <c r="A1628" s="39" t="s">
        <v>57</v>
      </c>
      <c r="E1628" s="40" t="s">
        <v>58</v>
      </c>
    </row>
    <row r="1629" spans="1:5" ht="12.75">
      <c r="A1629" t="s">
        <v>59</v>
      </c>
      <c r="E1629" s="38" t="s">
        <v>58</v>
      </c>
    </row>
    <row r="1630" spans="1:16" ht="25.5">
      <c r="A1630" s="26" t="s">
        <v>50</v>
      </c>
      <c s="31" t="s">
        <v>6152</v>
      </c>
      <c s="31" t="s">
        <v>6153</v>
      </c>
      <c s="26" t="s">
        <v>52</v>
      </c>
      <c s="32" t="s">
        <v>6149</v>
      </c>
      <c s="33" t="s">
        <v>82</v>
      </c>
      <c s="34">
        <v>1</v>
      </c>
      <c s="35">
        <v>0</v>
      </c>
      <c s="36">
        <f>ROUND(ROUND(H1630,2)*ROUND(G1630,5),2)</f>
      </c>
      <c r="O1630">
        <f>(I1630*21)/100</f>
      </c>
      <c t="s">
        <v>27</v>
      </c>
    </row>
    <row r="1631" spans="1:5" ht="12.75">
      <c r="A1631" s="37" t="s">
        <v>55</v>
      </c>
      <c r="E1631" s="38" t="s">
        <v>58</v>
      </c>
    </row>
    <row r="1632" spans="1:5" ht="12.75">
      <c r="A1632" s="39" t="s">
        <v>57</v>
      </c>
      <c r="E1632" s="40" t="s">
        <v>58</v>
      </c>
    </row>
    <row r="1633" spans="1:5" ht="12.75">
      <c r="A1633" t="s">
        <v>59</v>
      </c>
      <c r="E1633" s="38" t="s">
        <v>58</v>
      </c>
    </row>
    <row r="1634" spans="1:16" ht="25.5">
      <c r="A1634" s="26" t="s">
        <v>50</v>
      </c>
      <c s="31" t="s">
        <v>6154</v>
      </c>
      <c s="31" t="s">
        <v>6155</v>
      </c>
      <c s="26" t="s">
        <v>52</v>
      </c>
      <c s="32" t="s">
        <v>6156</v>
      </c>
      <c s="33" t="s">
        <v>82</v>
      </c>
      <c s="34">
        <v>1</v>
      </c>
      <c s="35">
        <v>0</v>
      </c>
      <c s="36">
        <f>ROUND(ROUND(H1634,2)*ROUND(G1634,5),2)</f>
      </c>
      <c r="O1634">
        <f>(I1634*21)/100</f>
      </c>
      <c t="s">
        <v>27</v>
      </c>
    </row>
    <row r="1635" spans="1:5" ht="12.75">
      <c r="A1635" s="37" t="s">
        <v>55</v>
      </c>
      <c r="E1635" s="38" t="s">
        <v>58</v>
      </c>
    </row>
    <row r="1636" spans="1:5" ht="12.75">
      <c r="A1636" s="39" t="s">
        <v>57</v>
      </c>
      <c r="E1636" s="40" t="s">
        <v>58</v>
      </c>
    </row>
    <row r="1637" spans="1:5" ht="12.75">
      <c r="A1637" t="s">
        <v>59</v>
      </c>
      <c r="E1637" s="38" t="s">
        <v>58</v>
      </c>
    </row>
    <row r="1638" spans="1:16" ht="25.5">
      <c r="A1638" s="26" t="s">
        <v>50</v>
      </c>
      <c s="31" t="s">
        <v>6157</v>
      </c>
      <c s="31" t="s">
        <v>6158</v>
      </c>
      <c s="26" t="s">
        <v>52</v>
      </c>
      <c s="32" t="s">
        <v>6159</v>
      </c>
      <c s="33" t="s">
        <v>82</v>
      </c>
      <c s="34">
        <v>1</v>
      </c>
      <c s="35">
        <v>0</v>
      </c>
      <c s="36">
        <f>ROUND(ROUND(H1638,2)*ROUND(G1638,5),2)</f>
      </c>
      <c r="O1638">
        <f>(I1638*21)/100</f>
      </c>
      <c t="s">
        <v>27</v>
      </c>
    </row>
    <row r="1639" spans="1:5" ht="12.75">
      <c r="A1639" s="37" t="s">
        <v>55</v>
      </c>
      <c r="E1639" s="38" t="s">
        <v>58</v>
      </c>
    </row>
    <row r="1640" spans="1:5" ht="12.75">
      <c r="A1640" s="39" t="s">
        <v>57</v>
      </c>
      <c r="E1640" s="40" t="s">
        <v>58</v>
      </c>
    </row>
    <row r="1641" spans="1:5" ht="12.75">
      <c r="A1641" t="s">
        <v>59</v>
      </c>
      <c r="E1641" s="38" t="s">
        <v>58</v>
      </c>
    </row>
    <row r="1642" spans="1:16" ht="25.5">
      <c r="A1642" s="26" t="s">
        <v>50</v>
      </c>
      <c s="31" t="s">
        <v>6160</v>
      </c>
      <c s="31" t="s">
        <v>6161</v>
      </c>
      <c s="26" t="s">
        <v>52</v>
      </c>
      <c s="32" t="s">
        <v>6162</v>
      </c>
      <c s="33" t="s">
        <v>82</v>
      </c>
      <c s="34">
        <v>1</v>
      </c>
      <c s="35">
        <v>0</v>
      </c>
      <c s="36">
        <f>ROUND(ROUND(H1642,2)*ROUND(G1642,5),2)</f>
      </c>
      <c r="O1642">
        <f>(I1642*21)/100</f>
      </c>
      <c t="s">
        <v>27</v>
      </c>
    </row>
    <row r="1643" spans="1:5" ht="12.75">
      <c r="A1643" s="37" t="s">
        <v>55</v>
      </c>
      <c r="E1643" s="38" t="s">
        <v>58</v>
      </c>
    </row>
    <row r="1644" spans="1:5" ht="12.75">
      <c r="A1644" s="39" t="s">
        <v>57</v>
      </c>
      <c r="E1644" s="40" t="s">
        <v>58</v>
      </c>
    </row>
    <row r="1645" spans="1:5" ht="12.75">
      <c r="A1645" t="s">
        <v>59</v>
      </c>
      <c r="E1645" s="38" t="s">
        <v>58</v>
      </c>
    </row>
    <row r="1646" spans="1:16" ht="25.5">
      <c r="A1646" s="26" t="s">
        <v>50</v>
      </c>
      <c s="31" t="s">
        <v>6163</v>
      </c>
      <c s="31" t="s">
        <v>6164</v>
      </c>
      <c s="26" t="s">
        <v>52</v>
      </c>
      <c s="32" t="s">
        <v>6162</v>
      </c>
      <c s="33" t="s">
        <v>82</v>
      </c>
      <c s="34">
        <v>1</v>
      </c>
      <c s="35">
        <v>0</v>
      </c>
      <c s="36">
        <f>ROUND(ROUND(H1646,2)*ROUND(G1646,5),2)</f>
      </c>
      <c r="O1646">
        <f>(I1646*21)/100</f>
      </c>
      <c t="s">
        <v>27</v>
      </c>
    </row>
    <row r="1647" spans="1:5" ht="12.75">
      <c r="A1647" s="37" t="s">
        <v>55</v>
      </c>
      <c r="E1647" s="38" t="s">
        <v>58</v>
      </c>
    </row>
    <row r="1648" spans="1:5" ht="12.75">
      <c r="A1648" s="39" t="s">
        <v>57</v>
      </c>
      <c r="E1648" s="40" t="s">
        <v>58</v>
      </c>
    </row>
    <row r="1649" spans="1:5" ht="12.75">
      <c r="A1649" t="s">
        <v>59</v>
      </c>
      <c r="E1649" s="38" t="s">
        <v>58</v>
      </c>
    </row>
    <row r="1650" spans="1:16" ht="25.5">
      <c r="A1650" s="26" t="s">
        <v>50</v>
      </c>
      <c s="31" t="s">
        <v>6165</v>
      </c>
      <c s="31" t="s">
        <v>6166</v>
      </c>
      <c s="26" t="s">
        <v>52</v>
      </c>
      <c s="32" t="s">
        <v>6162</v>
      </c>
      <c s="33" t="s">
        <v>82</v>
      </c>
      <c s="34">
        <v>1</v>
      </c>
      <c s="35">
        <v>0</v>
      </c>
      <c s="36">
        <f>ROUND(ROUND(H1650,2)*ROUND(G1650,5),2)</f>
      </c>
      <c r="O1650">
        <f>(I1650*21)/100</f>
      </c>
      <c t="s">
        <v>27</v>
      </c>
    </row>
    <row r="1651" spans="1:5" ht="12.75">
      <c r="A1651" s="37" t="s">
        <v>55</v>
      </c>
      <c r="E1651" s="38" t="s">
        <v>58</v>
      </c>
    </row>
    <row r="1652" spans="1:5" ht="12.75">
      <c r="A1652" s="39" t="s">
        <v>57</v>
      </c>
      <c r="E1652" s="40" t="s">
        <v>58</v>
      </c>
    </row>
    <row r="1653" spans="1:5" ht="12.75">
      <c r="A1653" t="s">
        <v>59</v>
      </c>
      <c r="E1653" s="38" t="s">
        <v>58</v>
      </c>
    </row>
    <row r="1654" spans="1:16" ht="25.5">
      <c r="A1654" s="26" t="s">
        <v>50</v>
      </c>
      <c s="31" t="s">
        <v>6167</v>
      </c>
      <c s="31" t="s">
        <v>6168</v>
      </c>
      <c s="26" t="s">
        <v>52</v>
      </c>
      <c s="32" t="s">
        <v>6169</v>
      </c>
      <c s="33" t="s">
        <v>82</v>
      </c>
      <c s="34">
        <v>1</v>
      </c>
      <c s="35">
        <v>0</v>
      </c>
      <c s="36">
        <f>ROUND(ROUND(H1654,2)*ROUND(G1654,5),2)</f>
      </c>
      <c r="O1654">
        <f>(I1654*21)/100</f>
      </c>
      <c t="s">
        <v>27</v>
      </c>
    </row>
    <row r="1655" spans="1:5" ht="12.75">
      <c r="A1655" s="37" t="s">
        <v>55</v>
      </c>
      <c r="E1655" s="38" t="s">
        <v>58</v>
      </c>
    </row>
    <row r="1656" spans="1:5" ht="12.75">
      <c r="A1656" s="39" t="s">
        <v>57</v>
      </c>
      <c r="E1656" s="40" t="s">
        <v>58</v>
      </c>
    </row>
    <row r="1657" spans="1:5" ht="12.75">
      <c r="A1657" t="s">
        <v>59</v>
      </c>
      <c r="E1657" s="38" t="s">
        <v>58</v>
      </c>
    </row>
    <row r="1658" spans="1:16" ht="25.5">
      <c r="A1658" s="26" t="s">
        <v>50</v>
      </c>
      <c s="31" t="s">
        <v>6170</v>
      </c>
      <c s="31" t="s">
        <v>6171</v>
      </c>
      <c s="26" t="s">
        <v>52</v>
      </c>
      <c s="32" t="s">
        <v>6172</v>
      </c>
      <c s="33" t="s">
        <v>82</v>
      </c>
      <c s="34">
        <v>1</v>
      </c>
      <c s="35">
        <v>0</v>
      </c>
      <c s="36">
        <f>ROUND(ROUND(H1658,2)*ROUND(G1658,5),2)</f>
      </c>
      <c r="O1658">
        <f>(I1658*21)/100</f>
      </c>
      <c t="s">
        <v>27</v>
      </c>
    </row>
    <row r="1659" spans="1:5" ht="12.75">
      <c r="A1659" s="37" t="s">
        <v>55</v>
      </c>
      <c r="E1659" s="38" t="s">
        <v>58</v>
      </c>
    </row>
    <row r="1660" spans="1:5" ht="12.75">
      <c r="A1660" s="39" t="s">
        <v>57</v>
      </c>
      <c r="E1660" s="40" t="s">
        <v>58</v>
      </c>
    </row>
    <row r="1661" spans="1:5" ht="12.75">
      <c r="A1661" t="s">
        <v>59</v>
      </c>
      <c r="E1661" s="38" t="s">
        <v>58</v>
      </c>
    </row>
    <row r="1662" spans="1:16" ht="25.5">
      <c r="A1662" s="26" t="s">
        <v>50</v>
      </c>
      <c s="31" t="s">
        <v>6173</v>
      </c>
      <c s="31" t="s">
        <v>6174</v>
      </c>
      <c s="26" t="s">
        <v>52</v>
      </c>
      <c s="32" t="s">
        <v>6175</v>
      </c>
      <c s="33" t="s">
        <v>82</v>
      </c>
      <c s="34">
        <v>1</v>
      </c>
      <c s="35">
        <v>0</v>
      </c>
      <c s="36">
        <f>ROUND(ROUND(H1662,2)*ROUND(G1662,5),2)</f>
      </c>
      <c r="O1662">
        <f>(I1662*21)/100</f>
      </c>
      <c t="s">
        <v>27</v>
      </c>
    </row>
    <row r="1663" spans="1:5" ht="12.75">
      <c r="A1663" s="37" t="s">
        <v>55</v>
      </c>
      <c r="E1663" s="38" t="s">
        <v>58</v>
      </c>
    </row>
    <row r="1664" spans="1:5" ht="12.75">
      <c r="A1664" s="39" t="s">
        <v>57</v>
      </c>
      <c r="E1664" s="40" t="s">
        <v>58</v>
      </c>
    </row>
    <row r="1665" spans="1:5" ht="12.75">
      <c r="A1665" t="s">
        <v>59</v>
      </c>
      <c r="E1665" s="38" t="s">
        <v>58</v>
      </c>
    </row>
    <row r="1666" spans="1:16" ht="12.75">
      <c r="A1666" s="26" t="s">
        <v>50</v>
      </c>
      <c s="31" t="s">
        <v>6176</v>
      </c>
      <c s="31" t="s">
        <v>6177</v>
      </c>
      <c s="26" t="s">
        <v>52</v>
      </c>
      <c s="32" t="s">
        <v>6178</v>
      </c>
      <c s="33" t="s">
        <v>82</v>
      </c>
      <c s="34">
        <v>1</v>
      </c>
      <c s="35">
        <v>0</v>
      </c>
      <c s="36">
        <f>ROUND(ROUND(H1666,2)*ROUND(G1666,5),2)</f>
      </c>
      <c r="O1666">
        <f>(I1666*21)/100</f>
      </c>
      <c t="s">
        <v>27</v>
      </c>
    </row>
    <row r="1667" spans="1:5" ht="12.75">
      <c r="A1667" s="37" t="s">
        <v>55</v>
      </c>
      <c r="E1667" s="38" t="s">
        <v>58</v>
      </c>
    </row>
    <row r="1668" spans="1:5" ht="12.75">
      <c r="A1668" s="39" t="s">
        <v>57</v>
      </c>
      <c r="E1668" s="40" t="s">
        <v>58</v>
      </c>
    </row>
    <row r="1669" spans="1:5" ht="12.75">
      <c r="A1669" t="s">
        <v>59</v>
      </c>
      <c r="E1669" s="38" t="s">
        <v>58</v>
      </c>
    </row>
    <row r="1670" spans="1:16" ht="25.5">
      <c r="A1670" s="26" t="s">
        <v>50</v>
      </c>
      <c s="31" t="s">
        <v>6179</v>
      </c>
      <c s="31" t="s">
        <v>6180</v>
      </c>
      <c s="26" t="s">
        <v>52</v>
      </c>
      <c s="32" t="s">
        <v>6181</v>
      </c>
      <c s="33" t="s">
        <v>82</v>
      </c>
      <c s="34">
        <v>1</v>
      </c>
      <c s="35">
        <v>0</v>
      </c>
      <c s="36">
        <f>ROUND(ROUND(H1670,2)*ROUND(G1670,5),2)</f>
      </c>
      <c r="O1670">
        <f>(I1670*21)/100</f>
      </c>
      <c t="s">
        <v>27</v>
      </c>
    </row>
    <row r="1671" spans="1:5" ht="12.75">
      <c r="A1671" s="37" t="s">
        <v>55</v>
      </c>
      <c r="E1671" s="38" t="s">
        <v>58</v>
      </c>
    </row>
    <row r="1672" spans="1:5" ht="12.75">
      <c r="A1672" s="39" t="s">
        <v>57</v>
      </c>
      <c r="E1672" s="40" t="s">
        <v>58</v>
      </c>
    </row>
    <row r="1673" spans="1:5" ht="12.75">
      <c r="A1673" t="s">
        <v>59</v>
      </c>
      <c r="E1673" s="38" t="s">
        <v>58</v>
      </c>
    </row>
    <row r="1674" spans="1:16" ht="25.5">
      <c r="A1674" s="26" t="s">
        <v>50</v>
      </c>
      <c s="31" t="s">
        <v>6182</v>
      </c>
      <c s="31" t="s">
        <v>6183</v>
      </c>
      <c s="26" t="s">
        <v>52</v>
      </c>
      <c s="32" t="s">
        <v>6184</v>
      </c>
      <c s="33" t="s">
        <v>82</v>
      </c>
      <c s="34">
        <v>1</v>
      </c>
      <c s="35">
        <v>0</v>
      </c>
      <c s="36">
        <f>ROUND(ROUND(H1674,2)*ROUND(G1674,5),2)</f>
      </c>
      <c r="O1674">
        <f>(I1674*21)/100</f>
      </c>
      <c t="s">
        <v>27</v>
      </c>
    </row>
    <row r="1675" spans="1:5" ht="12.75">
      <c r="A1675" s="37" t="s">
        <v>55</v>
      </c>
      <c r="E1675" s="38" t="s">
        <v>58</v>
      </c>
    </row>
    <row r="1676" spans="1:5" ht="12.75">
      <c r="A1676" s="39" t="s">
        <v>57</v>
      </c>
      <c r="E1676" s="40" t="s">
        <v>58</v>
      </c>
    </row>
    <row r="1677" spans="1:5" ht="12.75">
      <c r="A1677" t="s">
        <v>59</v>
      </c>
      <c r="E1677" s="38" t="s">
        <v>58</v>
      </c>
    </row>
    <row r="1678" spans="1:16" ht="25.5">
      <c r="A1678" s="26" t="s">
        <v>50</v>
      </c>
      <c s="31" t="s">
        <v>6185</v>
      </c>
      <c s="31" t="s">
        <v>6186</v>
      </c>
      <c s="26" t="s">
        <v>52</v>
      </c>
      <c s="32" t="s">
        <v>6187</v>
      </c>
      <c s="33" t="s">
        <v>82</v>
      </c>
      <c s="34">
        <v>1</v>
      </c>
      <c s="35">
        <v>0</v>
      </c>
      <c s="36">
        <f>ROUND(ROUND(H1678,2)*ROUND(G1678,5),2)</f>
      </c>
      <c r="O1678">
        <f>(I1678*21)/100</f>
      </c>
      <c t="s">
        <v>27</v>
      </c>
    </row>
    <row r="1679" spans="1:5" ht="12.75">
      <c r="A1679" s="37" t="s">
        <v>55</v>
      </c>
      <c r="E1679" s="38" t="s">
        <v>58</v>
      </c>
    </row>
    <row r="1680" spans="1:5" ht="12.75">
      <c r="A1680" s="39" t="s">
        <v>57</v>
      </c>
      <c r="E1680" s="40" t="s">
        <v>58</v>
      </c>
    </row>
    <row r="1681" spans="1:5" ht="12.75">
      <c r="A1681" t="s">
        <v>59</v>
      </c>
      <c r="E1681" s="38" t="s">
        <v>58</v>
      </c>
    </row>
    <row r="1682" spans="1:16" ht="25.5">
      <c r="A1682" s="26" t="s">
        <v>50</v>
      </c>
      <c s="31" t="s">
        <v>6188</v>
      </c>
      <c s="31" t="s">
        <v>6189</v>
      </c>
      <c s="26" t="s">
        <v>52</v>
      </c>
      <c s="32" t="s">
        <v>6190</v>
      </c>
      <c s="33" t="s">
        <v>82</v>
      </c>
      <c s="34">
        <v>1</v>
      </c>
      <c s="35">
        <v>0</v>
      </c>
      <c s="36">
        <f>ROUND(ROUND(H1682,2)*ROUND(G1682,5),2)</f>
      </c>
      <c r="O1682">
        <f>(I1682*21)/100</f>
      </c>
      <c t="s">
        <v>27</v>
      </c>
    </row>
    <row r="1683" spans="1:5" ht="12.75">
      <c r="A1683" s="37" t="s">
        <v>55</v>
      </c>
      <c r="E1683" s="38" t="s">
        <v>58</v>
      </c>
    </row>
    <row r="1684" spans="1:5" ht="12.75">
      <c r="A1684" s="39" t="s">
        <v>57</v>
      </c>
      <c r="E1684" s="40" t="s">
        <v>58</v>
      </c>
    </row>
    <row r="1685" spans="1:5" ht="12.75">
      <c r="A1685" t="s">
        <v>59</v>
      </c>
      <c r="E1685" s="38" t="s">
        <v>58</v>
      </c>
    </row>
    <row r="1686" spans="1:16" ht="25.5">
      <c r="A1686" s="26" t="s">
        <v>50</v>
      </c>
      <c s="31" t="s">
        <v>6191</v>
      </c>
      <c s="31" t="s">
        <v>6192</v>
      </c>
      <c s="26" t="s">
        <v>52</v>
      </c>
      <c s="32" t="s">
        <v>6193</v>
      </c>
      <c s="33" t="s">
        <v>82</v>
      </c>
      <c s="34">
        <v>1</v>
      </c>
      <c s="35">
        <v>0</v>
      </c>
      <c s="36">
        <f>ROUND(ROUND(H1686,2)*ROUND(G1686,5),2)</f>
      </c>
      <c r="O1686">
        <f>(I1686*21)/100</f>
      </c>
      <c t="s">
        <v>27</v>
      </c>
    </row>
    <row r="1687" spans="1:5" ht="12.75">
      <c r="A1687" s="37" t="s">
        <v>55</v>
      </c>
      <c r="E1687" s="38" t="s">
        <v>58</v>
      </c>
    </row>
    <row r="1688" spans="1:5" ht="12.75">
      <c r="A1688" s="39" t="s">
        <v>57</v>
      </c>
      <c r="E1688" s="40" t="s">
        <v>58</v>
      </c>
    </row>
    <row r="1689" spans="1:5" ht="12.75">
      <c r="A1689" t="s">
        <v>59</v>
      </c>
      <c r="E1689" s="38" t="s">
        <v>58</v>
      </c>
    </row>
    <row r="1690" spans="1:16" ht="25.5">
      <c r="A1690" s="26" t="s">
        <v>50</v>
      </c>
      <c s="31" t="s">
        <v>6194</v>
      </c>
      <c s="31" t="s">
        <v>6195</v>
      </c>
      <c s="26" t="s">
        <v>52</v>
      </c>
      <c s="32" t="s">
        <v>6196</v>
      </c>
      <c s="33" t="s">
        <v>82</v>
      </c>
      <c s="34">
        <v>1</v>
      </c>
      <c s="35">
        <v>0</v>
      </c>
      <c s="36">
        <f>ROUND(ROUND(H1690,2)*ROUND(G1690,5),2)</f>
      </c>
      <c r="O1690">
        <f>(I1690*21)/100</f>
      </c>
      <c t="s">
        <v>27</v>
      </c>
    </row>
    <row r="1691" spans="1:5" ht="12.75">
      <c r="A1691" s="37" t="s">
        <v>55</v>
      </c>
      <c r="E1691" s="38" t="s">
        <v>58</v>
      </c>
    </row>
    <row r="1692" spans="1:5" ht="12.75">
      <c r="A1692" s="39" t="s">
        <v>57</v>
      </c>
      <c r="E1692" s="40" t="s">
        <v>58</v>
      </c>
    </row>
    <row r="1693" spans="1:5" ht="12.75">
      <c r="A1693" t="s">
        <v>59</v>
      </c>
      <c r="E1693" s="38" t="s">
        <v>58</v>
      </c>
    </row>
    <row r="1694" spans="1:16" ht="25.5">
      <c r="A1694" s="26" t="s">
        <v>50</v>
      </c>
      <c s="31" t="s">
        <v>6197</v>
      </c>
      <c s="31" t="s">
        <v>6198</v>
      </c>
      <c s="26" t="s">
        <v>52</v>
      </c>
      <c s="32" t="s">
        <v>6199</v>
      </c>
      <c s="33" t="s">
        <v>82</v>
      </c>
      <c s="34">
        <v>1</v>
      </c>
      <c s="35">
        <v>0</v>
      </c>
      <c s="36">
        <f>ROUND(ROUND(H1694,2)*ROUND(G1694,5),2)</f>
      </c>
      <c r="O1694">
        <f>(I1694*21)/100</f>
      </c>
      <c t="s">
        <v>27</v>
      </c>
    </row>
    <row r="1695" spans="1:5" ht="12.75">
      <c r="A1695" s="37" t="s">
        <v>55</v>
      </c>
      <c r="E1695" s="38" t="s">
        <v>58</v>
      </c>
    </row>
    <row r="1696" spans="1:5" ht="12.75">
      <c r="A1696" s="39" t="s">
        <v>57</v>
      </c>
      <c r="E1696" s="40" t="s">
        <v>58</v>
      </c>
    </row>
    <row r="1697" spans="1:5" ht="12.75">
      <c r="A1697" t="s">
        <v>59</v>
      </c>
      <c r="E1697" s="38" t="s">
        <v>58</v>
      </c>
    </row>
    <row r="1698" spans="1:16" ht="25.5">
      <c r="A1698" s="26" t="s">
        <v>50</v>
      </c>
      <c s="31" t="s">
        <v>6200</v>
      </c>
      <c s="31" t="s">
        <v>6201</v>
      </c>
      <c s="26" t="s">
        <v>52</v>
      </c>
      <c s="32" t="s">
        <v>6202</v>
      </c>
      <c s="33" t="s">
        <v>82</v>
      </c>
      <c s="34">
        <v>1</v>
      </c>
      <c s="35">
        <v>0</v>
      </c>
      <c s="36">
        <f>ROUND(ROUND(H1698,2)*ROUND(G1698,5),2)</f>
      </c>
      <c r="O1698">
        <f>(I1698*21)/100</f>
      </c>
      <c t="s">
        <v>27</v>
      </c>
    </row>
    <row r="1699" spans="1:5" ht="12.75">
      <c r="A1699" s="37" t="s">
        <v>55</v>
      </c>
      <c r="E1699" s="38" t="s">
        <v>58</v>
      </c>
    </row>
    <row r="1700" spans="1:5" ht="12.75">
      <c r="A1700" s="39" t="s">
        <v>57</v>
      </c>
      <c r="E1700" s="40" t="s">
        <v>58</v>
      </c>
    </row>
    <row r="1701" spans="1:5" ht="12.75">
      <c r="A1701" t="s">
        <v>59</v>
      </c>
      <c r="E1701" s="38" t="s">
        <v>58</v>
      </c>
    </row>
    <row r="1702" spans="1:16" ht="25.5">
      <c r="A1702" s="26" t="s">
        <v>50</v>
      </c>
      <c s="31" t="s">
        <v>6203</v>
      </c>
      <c s="31" t="s">
        <v>6204</v>
      </c>
      <c s="26" t="s">
        <v>52</v>
      </c>
      <c s="32" t="s">
        <v>6202</v>
      </c>
      <c s="33" t="s">
        <v>82</v>
      </c>
      <c s="34">
        <v>1</v>
      </c>
      <c s="35">
        <v>0</v>
      </c>
      <c s="36">
        <f>ROUND(ROUND(H1702,2)*ROUND(G1702,5),2)</f>
      </c>
      <c r="O1702">
        <f>(I1702*21)/100</f>
      </c>
      <c t="s">
        <v>27</v>
      </c>
    </row>
    <row r="1703" spans="1:5" ht="12.75">
      <c r="A1703" s="37" t="s">
        <v>55</v>
      </c>
      <c r="E1703" s="38" t="s">
        <v>58</v>
      </c>
    </row>
    <row r="1704" spans="1:5" ht="12.75">
      <c r="A1704" s="39" t="s">
        <v>57</v>
      </c>
      <c r="E1704" s="40" t="s">
        <v>58</v>
      </c>
    </row>
    <row r="1705" spans="1:5" ht="12.75">
      <c r="A1705" t="s">
        <v>59</v>
      </c>
      <c r="E1705" s="38" t="s">
        <v>58</v>
      </c>
    </row>
    <row r="1706" spans="1:16" ht="25.5">
      <c r="A1706" s="26" t="s">
        <v>50</v>
      </c>
      <c s="31" t="s">
        <v>6205</v>
      </c>
      <c s="31" t="s">
        <v>6206</v>
      </c>
      <c s="26" t="s">
        <v>52</v>
      </c>
      <c s="32" t="s">
        <v>6202</v>
      </c>
      <c s="33" t="s">
        <v>82</v>
      </c>
      <c s="34">
        <v>1</v>
      </c>
      <c s="35">
        <v>0</v>
      </c>
      <c s="36">
        <f>ROUND(ROUND(H1706,2)*ROUND(G1706,5),2)</f>
      </c>
      <c r="O1706">
        <f>(I1706*21)/100</f>
      </c>
      <c t="s">
        <v>27</v>
      </c>
    </row>
    <row r="1707" spans="1:5" ht="12.75">
      <c r="A1707" s="37" t="s">
        <v>55</v>
      </c>
      <c r="E1707" s="38" t="s">
        <v>58</v>
      </c>
    </row>
    <row r="1708" spans="1:5" ht="12.75">
      <c r="A1708" s="39" t="s">
        <v>57</v>
      </c>
      <c r="E1708" s="40" t="s">
        <v>58</v>
      </c>
    </row>
    <row r="1709" spans="1:5" ht="12.75">
      <c r="A1709" t="s">
        <v>59</v>
      </c>
      <c r="E1709" s="38" t="s">
        <v>58</v>
      </c>
    </row>
    <row r="1710" spans="1:16" ht="25.5">
      <c r="A1710" s="26" t="s">
        <v>50</v>
      </c>
      <c s="31" t="s">
        <v>6207</v>
      </c>
      <c s="31" t="s">
        <v>6208</v>
      </c>
      <c s="26" t="s">
        <v>52</v>
      </c>
      <c s="32" t="s">
        <v>6209</v>
      </c>
      <c s="33" t="s">
        <v>82</v>
      </c>
      <c s="34">
        <v>1</v>
      </c>
      <c s="35">
        <v>0</v>
      </c>
      <c s="36">
        <f>ROUND(ROUND(H1710,2)*ROUND(G1710,5),2)</f>
      </c>
      <c r="O1710">
        <f>(I1710*21)/100</f>
      </c>
      <c t="s">
        <v>27</v>
      </c>
    </row>
    <row r="1711" spans="1:5" ht="12.75">
      <c r="A1711" s="37" t="s">
        <v>55</v>
      </c>
      <c r="E1711" s="38" t="s">
        <v>58</v>
      </c>
    </row>
    <row r="1712" spans="1:5" ht="12.75">
      <c r="A1712" s="39" t="s">
        <v>57</v>
      </c>
      <c r="E1712" s="40" t="s">
        <v>58</v>
      </c>
    </row>
    <row r="1713" spans="1:5" ht="12.75">
      <c r="A1713" t="s">
        <v>59</v>
      </c>
      <c r="E1713" s="38" t="s">
        <v>58</v>
      </c>
    </row>
    <row r="1714" spans="1:16" ht="25.5">
      <c r="A1714" s="26" t="s">
        <v>50</v>
      </c>
      <c s="31" t="s">
        <v>6210</v>
      </c>
      <c s="31" t="s">
        <v>6211</v>
      </c>
      <c s="26" t="s">
        <v>52</v>
      </c>
      <c s="32" t="s">
        <v>6212</v>
      </c>
      <c s="33" t="s">
        <v>82</v>
      </c>
      <c s="34">
        <v>1</v>
      </c>
      <c s="35">
        <v>0</v>
      </c>
      <c s="36">
        <f>ROUND(ROUND(H1714,2)*ROUND(G1714,5),2)</f>
      </c>
      <c r="O1714">
        <f>(I1714*21)/100</f>
      </c>
      <c t="s">
        <v>27</v>
      </c>
    </row>
    <row r="1715" spans="1:5" ht="12.75">
      <c r="A1715" s="37" t="s">
        <v>55</v>
      </c>
      <c r="E1715" s="38" t="s">
        <v>58</v>
      </c>
    </row>
    <row r="1716" spans="1:5" ht="12.75">
      <c r="A1716" s="39" t="s">
        <v>57</v>
      </c>
      <c r="E1716" s="40" t="s">
        <v>58</v>
      </c>
    </row>
    <row r="1717" spans="1:5" ht="12.75">
      <c r="A1717" t="s">
        <v>59</v>
      </c>
      <c r="E1717" s="38" t="s">
        <v>58</v>
      </c>
    </row>
    <row r="1718" spans="1:16" ht="25.5">
      <c r="A1718" s="26" t="s">
        <v>50</v>
      </c>
      <c s="31" t="s">
        <v>6213</v>
      </c>
      <c s="31" t="s">
        <v>6214</v>
      </c>
      <c s="26" t="s">
        <v>52</v>
      </c>
      <c s="32" t="s">
        <v>6212</v>
      </c>
      <c s="33" t="s">
        <v>82</v>
      </c>
      <c s="34">
        <v>1</v>
      </c>
      <c s="35">
        <v>0</v>
      </c>
      <c s="36">
        <f>ROUND(ROUND(H1718,2)*ROUND(G1718,5),2)</f>
      </c>
      <c r="O1718">
        <f>(I1718*21)/100</f>
      </c>
      <c t="s">
        <v>27</v>
      </c>
    </row>
    <row r="1719" spans="1:5" ht="12.75">
      <c r="A1719" s="37" t="s">
        <v>55</v>
      </c>
      <c r="E1719" s="38" t="s">
        <v>58</v>
      </c>
    </row>
    <row r="1720" spans="1:5" ht="12.75">
      <c r="A1720" s="39" t="s">
        <v>57</v>
      </c>
      <c r="E1720" s="40" t="s">
        <v>58</v>
      </c>
    </row>
    <row r="1721" spans="1:5" ht="12.75">
      <c r="A1721" t="s">
        <v>59</v>
      </c>
      <c r="E1721" s="38" t="s">
        <v>58</v>
      </c>
    </row>
    <row r="1722" spans="1:16" ht="25.5">
      <c r="A1722" s="26" t="s">
        <v>50</v>
      </c>
      <c s="31" t="s">
        <v>6215</v>
      </c>
      <c s="31" t="s">
        <v>6216</v>
      </c>
      <c s="26" t="s">
        <v>52</v>
      </c>
      <c s="32" t="s">
        <v>6212</v>
      </c>
      <c s="33" t="s">
        <v>82</v>
      </c>
      <c s="34">
        <v>1</v>
      </c>
      <c s="35">
        <v>0</v>
      </c>
      <c s="36">
        <f>ROUND(ROUND(H1722,2)*ROUND(G1722,5),2)</f>
      </c>
      <c r="O1722">
        <f>(I1722*21)/100</f>
      </c>
      <c t="s">
        <v>27</v>
      </c>
    </row>
    <row r="1723" spans="1:5" ht="12.75">
      <c r="A1723" s="37" t="s">
        <v>55</v>
      </c>
      <c r="E1723" s="38" t="s">
        <v>58</v>
      </c>
    </row>
    <row r="1724" spans="1:5" ht="12.75">
      <c r="A1724" s="39" t="s">
        <v>57</v>
      </c>
      <c r="E1724" s="40" t="s">
        <v>58</v>
      </c>
    </row>
    <row r="1725" spans="1:5" ht="12.75">
      <c r="A1725" t="s">
        <v>59</v>
      </c>
      <c r="E1725" s="38" t="s">
        <v>58</v>
      </c>
    </row>
    <row r="1726" spans="1:16" ht="25.5">
      <c r="A1726" s="26" t="s">
        <v>50</v>
      </c>
      <c s="31" t="s">
        <v>6217</v>
      </c>
      <c s="31" t="s">
        <v>6218</v>
      </c>
      <c s="26" t="s">
        <v>52</v>
      </c>
      <c s="32" t="s">
        <v>6219</v>
      </c>
      <c s="33" t="s">
        <v>82</v>
      </c>
      <c s="34">
        <v>1</v>
      </c>
      <c s="35">
        <v>0</v>
      </c>
      <c s="36">
        <f>ROUND(ROUND(H1726,2)*ROUND(G1726,5),2)</f>
      </c>
      <c r="O1726">
        <f>(I1726*21)/100</f>
      </c>
      <c t="s">
        <v>27</v>
      </c>
    </row>
    <row r="1727" spans="1:5" ht="12.75">
      <c r="A1727" s="37" t="s">
        <v>55</v>
      </c>
      <c r="E1727" s="38" t="s">
        <v>58</v>
      </c>
    </row>
    <row r="1728" spans="1:5" ht="12.75">
      <c r="A1728" s="39" t="s">
        <v>57</v>
      </c>
      <c r="E1728" s="40" t="s">
        <v>58</v>
      </c>
    </row>
    <row r="1729" spans="1:5" ht="12.75">
      <c r="A1729" t="s">
        <v>59</v>
      </c>
      <c r="E1729" s="38" t="s">
        <v>58</v>
      </c>
    </row>
    <row r="1730" spans="1:16" ht="25.5">
      <c r="A1730" s="26" t="s">
        <v>50</v>
      </c>
      <c s="31" t="s">
        <v>6220</v>
      </c>
      <c s="31" t="s">
        <v>6218</v>
      </c>
      <c s="26" t="s">
        <v>2502</v>
      </c>
      <c s="32" t="s">
        <v>6221</v>
      </c>
      <c s="33" t="s">
        <v>82</v>
      </c>
      <c s="34">
        <v>1</v>
      </c>
      <c s="35">
        <v>0</v>
      </c>
      <c s="36">
        <f>ROUND(ROUND(H1730,2)*ROUND(G1730,5),2)</f>
      </c>
      <c r="O1730">
        <f>(I1730*21)/100</f>
      </c>
      <c t="s">
        <v>27</v>
      </c>
    </row>
    <row r="1731" spans="1:5" ht="12.75">
      <c r="A1731" s="37" t="s">
        <v>55</v>
      </c>
      <c r="E1731" s="38" t="s">
        <v>58</v>
      </c>
    </row>
    <row r="1732" spans="1:5" ht="12.75">
      <c r="A1732" s="39" t="s">
        <v>57</v>
      </c>
      <c r="E1732" s="40" t="s">
        <v>58</v>
      </c>
    </row>
    <row r="1733" spans="1:5" ht="12.75">
      <c r="A1733" t="s">
        <v>59</v>
      </c>
      <c r="E1733" s="38" t="s">
        <v>58</v>
      </c>
    </row>
    <row r="1734" spans="1:16" ht="25.5">
      <c r="A1734" s="26" t="s">
        <v>50</v>
      </c>
      <c s="31" t="s">
        <v>6222</v>
      </c>
      <c s="31" t="s">
        <v>6218</v>
      </c>
      <c s="26" t="s">
        <v>2505</v>
      </c>
      <c s="32" t="s">
        <v>6223</v>
      </c>
      <c s="33" t="s">
        <v>82</v>
      </c>
      <c s="34">
        <v>1</v>
      </c>
      <c s="35">
        <v>0</v>
      </c>
      <c s="36">
        <f>ROUND(ROUND(H1734,2)*ROUND(G1734,5),2)</f>
      </c>
      <c r="O1734">
        <f>(I1734*21)/100</f>
      </c>
      <c t="s">
        <v>27</v>
      </c>
    </row>
    <row r="1735" spans="1:5" ht="12.75">
      <c r="A1735" s="37" t="s">
        <v>55</v>
      </c>
      <c r="E1735" s="38" t="s">
        <v>58</v>
      </c>
    </row>
    <row r="1736" spans="1:5" ht="12.75">
      <c r="A1736" s="39" t="s">
        <v>57</v>
      </c>
      <c r="E1736" s="40" t="s">
        <v>58</v>
      </c>
    </row>
    <row r="1737" spans="1:5" ht="12.75">
      <c r="A1737" t="s">
        <v>59</v>
      </c>
      <c r="E1737" s="38" t="s">
        <v>58</v>
      </c>
    </row>
    <row r="1738" spans="1:16" ht="25.5">
      <c r="A1738" s="26" t="s">
        <v>50</v>
      </c>
      <c s="31" t="s">
        <v>6224</v>
      </c>
      <c s="31" t="s">
        <v>6218</v>
      </c>
      <c s="26" t="s">
        <v>3310</v>
      </c>
      <c s="32" t="s">
        <v>5510</v>
      </c>
      <c s="33" t="s">
        <v>82</v>
      </c>
      <c s="34">
        <v>1</v>
      </c>
      <c s="35">
        <v>0</v>
      </c>
      <c s="36">
        <f>ROUND(ROUND(H1738,2)*ROUND(G1738,5),2)</f>
      </c>
      <c r="O1738">
        <f>(I1738*21)/100</f>
      </c>
      <c t="s">
        <v>27</v>
      </c>
    </row>
    <row r="1739" spans="1:5" ht="12.75">
      <c r="A1739" s="37" t="s">
        <v>55</v>
      </c>
      <c r="E1739" s="38" t="s">
        <v>58</v>
      </c>
    </row>
    <row r="1740" spans="1:5" ht="12.75">
      <c r="A1740" s="39" t="s">
        <v>57</v>
      </c>
      <c r="E1740" s="40" t="s">
        <v>58</v>
      </c>
    </row>
    <row r="1741" spans="1:5" ht="12.75">
      <c r="A1741" t="s">
        <v>59</v>
      </c>
      <c r="E1741" s="38" t="s">
        <v>58</v>
      </c>
    </row>
    <row r="1742" spans="1:16" ht="25.5">
      <c r="A1742" s="26" t="s">
        <v>50</v>
      </c>
      <c s="31" t="s">
        <v>6225</v>
      </c>
      <c s="31" t="s">
        <v>6218</v>
      </c>
      <c s="26" t="s">
        <v>3312</v>
      </c>
      <c s="32" t="s">
        <v>6226</v>
      </c>
      <c s="33" t="s">
        <v>82</v>
      </c>
      <c s="34">
        <v>1</v>
      </c>
      <c s="35">
        <v>0</v>
      </c>
      <c s="36">
        <f>ROUND(ROUND(H1742,2)*ROUND(G1742,5),2)</f>
      </c>
      <c r="O1742">
        <f>(I1742*21)/100</f>
      </c>
      <c t="s">
        <v>27</v>
      </c>
    </row>
    <row r="1743" spans="1:5" ht="12.75">
      <c r="A1743" s="37" t="s">
        <v>55</v>
      </c>
      <c r="E1743" s="38" t="s">
        <v>58</v>
      </c>
    </row>
    <row r="1744" spans="1:5" ht="12.75">
      <c r="A1744" s="39" t="s">
        <v>57</v>
      </c>
      <c r="E1744" s="40" t="s">
        <v>58</v>
      </c>
    </row>
    <row r="1745" spans="1:5" ht="12.75">
      <c r="A1745" t="s">
        <v>59</v>
      </c>
      <c r="E1745" s="38" t="s">
        <v>58</v>
      </c>
    </row>
    <row r="1746" spans="1:16" ht="25.5">
      <c r="A1746" s="26" t="s">
        <v>50</v>
      </c>
      <c s="31" t="s">
        <v>6227</v>
      </c>
      <c s="31" t="s">
        <v>6218</v>
      </c>
      <c s="26" t="s">
        <v>3314</v>
      </c>
      <c s="32" t="s">
        <v>5503</v>
      </c>
      <c s="33" t="s">
        <v>82</v>
      </c>
      <c s="34">
        <v>1</v>
      </c>
      <c s="35">
        <v>0</v>
      </c>
      <c s="36">
        <f>ROUND(ROUND(H1746,2)*ROUND(G1746,5),2)</f>
      </c>
      <c r="O1746">
        <f>(I1746*21)/100</f>
      </c>
      <c t="s">
        <v>27</v>
      </c>
    </row>
    <row r="1747" spans="1:5" ht="12.75">
      <c r="A1747" s="37" t="s">
        <v>55</v>
      </c>
      <c r="E1747" s="38" t="s">
        <v>58</v>
      </c>
    </row>
    <row r="1748" spans="1:5" ht="12.75">
      <c r="A1748" s="39" t="s">
        <v>57</v>
      </c>
      <c r="E1748" s="40" t="s">
        <v>58</v>
      </c>
    </row>
    <row r="1749" spans="1:5" ht="12.75">
      <c r="A1749" t="s">
        <v>59</v>
      </c>
      <c r="E1749" s="38" t="s">
        <v>58</v>
      </c>
    </row>
    <row r="1750" spans="1:16" ht="25.5">
      <c r="A1750" s="26" t="s">
        <v>50</v>
      </c>
      <c s="31" t="s">
        <v>6228</v>
      </c>
      <c s="31" t="s">
        <v>6218</v>
      </c>
      <c s="26" t="s">
        <v>3316</v>
      </c>
      <c s="32" t="s">
        <v>6229</v>
      </c>
      <c s="33" t="s">
        <v>82</v>
      </c>
      <c s="34">
        <v>1</v>
      </c>
      <c s="35">
        <v>0</v>
      </c>
      <c s="36">
        <f>ROUND(ROUND(H1750,2)*ROUND(G1750,5),2)</f>
      </c>
      <c r="O1750">
        <f>(I1750*21)/100</f>
      </c>
      <c t="s">
        <v>27</v>
      </c>
    </row>
    <row r="1751" spans="1:5" ht="12.75">
      <c r="A1751" s="37" t="s">
        <v>55</v>
      </c>
      <c r="E1751" s="38" t="s">
        <v>58</v>
      </c>
    </row>
    <row r="1752" spans="1:5" ht="12.75">
      <c r="A1752" s="39" t="s">
        <v>57</v>
      </c>
      <c r="E1752" s="40" t="s">
        <v>58</v>
      </c>
    </row>
    <row r="1753" spans="1:5" ht="12.75">
      <c r="A1753" t="s">
        <v>59</v>
      </c>
      <c r="E1753" s="38" t="s">
        <v>58</v>
      </c>
    </row>
    <row r="1754" spans="1:16" ht="25.5">
      <c r="A1754" s="26" t="s">
        <v>50</v>
      </c>
      <c s="31" t="s">
        <v>6230</v>
      </c>
      <c s="31" t="s">
        <v>6231</v>
      </c>
      <c s="26" t="s">
        <v>52</v>
      </c>
      <c s="32" t="s">
        <v>6232</v>
      </c>
      <c s="33" t="s">
        <v>82</v>
      </c>
      <c s="34">
        <v>1</v>
      </c>
      <c s="35">
        <v>0</v>
      </c>
      <c s="36">
        <f>ROUND(ROUND(H1754,2)*ROUND(G1754,5),2)</f>
      </c>
      <c r="O1754">
        <f>(I1754*21)/100</f>
      </c>
      <c t="s">
        <v>27</v>
      </c>
    </row>
    <row r="1755" spans="1:5" ht="12.75">
      <c r="A1755" s="37" t="s">
        <v>55</v>
      </c>
      <c r="E1755" s="38" t="s">
        <v>58</v>
      </c>
    </row>
    <row r="1756" spans="1:5" ht="12.75">
      <c r="A1756" s="39" t="s">
        <v>57</v>
      </c>
      <c r="E1756" s="40" t="s">
        <v>58</v>
      </c>
    </row>
    <row r="1757" spans="1:5" ht="12.75">
      <c r="A1757" t="s">
        <v>59</v>
      </c>
      <c r="E1757" s="38" t="s">
        <v>58</v>
      </c>
    </row>
    <row r="1758" spans="1:16" ht="25.5">
      <c r="A1758" s="26" t="s">
        <v>50</v>
      </c>
      <c s="31" t="s">
        <v>6233</v>
      </c>
      <c s="31" t="s">
        <v>6231</v>
      </c>
      <c s="26" t="s">
        <v>2502</v>
      </c>
      <c s="32" t="s">
        <v>6234</v>
      </c>
      <c s="33" t="s">
        <v>82</v>
      </c>
      <c s="34">
        <v>1</v>
      </c>
      <c s="35">
        <v>0</v>
      </c>
      <c s="36">
        <f>ROUND(ROUND(H1758,2)*ROUND(G1758,5),2)</f>
      </c>
      <c r="O1758">
        <f>(I1758*21)/100</f>
      </c>
      <c t="s">
        <v>27</v>
      </c>
    </row>
    <row r="1759" spans="1:5" ht="12.75">
      <c r="A1759" s="37" t="s">
        <v>55</v>
      </c>
      <c r="E1759" s="38" t="s">
        <v>58</v>
      </c>
    </row>
    <row r="1760" spans="1:5" ht="12.75">
      <c r="A1760" s="39" t="s">
        <v>57</v>
      </c>
      <c r="E1760" s="40" t="s">
        <v>58</v>
      </c>
    </row>
    <row r="1761" spans="1:5" ht="12.75">
      <c r="A1761" t="s">
        <v>59</v>
      </c>
      <c r="E1761" s="38" t="s">
        <v>58</v>
      </c>
    </row>
    <row r="1762" spans="1:16" ht="25.5">
      <c r="A1762" s="26" t="s">
        <v>50</v>
      </c>
      <c s="31" t="s">
        <v>6235</v>
      </c>
      <c s="31" t="s">
        <v>6231</v>
      </c>
      <c s="26" t="s">
        <v>2505</v>
      </c>
      <c s="32" t="s">
        <v>6236</v>
      </c>
      <c s="33" t="s">
        <v>82</v>
      </c>
      <c s="34">
        <v>1</v>
      </c>
      <c s="35">
        <v>0</v>
      </c>
      <c s="36">
        <f>ROUND(ROUND(H1762,2)*ROUND(G1762,5),2)</f>
      </c>
      <c r="O1762">
        <f>(I1762*21)/100</f>
      </c>
      <c t="s">
        <v>27</v>
      </c>
    </row>
    <row r="1763" spans="1:5" ht="12.75">
      <c r="A1763" s="37" t="s">
        <v>55</v>
      </c>
      <c r="E1763" s="38" t="s">
        <v>58</v>
      </c>
    </row>
    <row r="1764" spans="1:5" ht="12.75">
      <c r="A1764" s="39" t="s">
        <v>57</v>
      </c>
      <c r="E1764" s="40" t="s">
        <v>58</v>
      </c>
    </row>
    <row r="1765" spans="1:5" ht="12.75">
      <c r="A1765" t="s">
        <v>59</v>
      </c>
      <c r="E1765" s="38" t="s">
        <v>58</v>
      </c>
    </row>
    <row r="1766" spans="1:16" ht="25.5">
      <c r="A1766" s="26" t="s">
        <v>50</v>
      </c>
      <c s="31" t="s">
        <v>6237</v>
      </c>
      <c s="31" t="s">
        <v>6231</v>
      </c>
      <c s="26" t="s">
        <v>3310</v>
      </c>
      <c s="32" t="s">
        <v>5475</v>
      </c>
      <c s="33" t="s">
        <v>82</v>
      </c>
      <c s="34">
        <v>1</v>
      </c>
      <c s="35">
        <v>0</v>
      </c>
      <c s="36">
        <f>ROUND(ROUND(H1766,2)*ROUND(G1766,5),2)</f>
      </c>
      <c r="O1766">
        <f>(I1766*21)/100</f>
      </c>
      <c t="s">
        <v>27</v>
      </c>
    </row>
    <row r="1767" spans="1:5" ht="12.75">
      <c r="A1767" s="37" t="s">
        <v>55</v>
      </c>
      <c r="E1767" s="38" t="s">
        <v>58</v>
      </c>
    </row>
    <row r="1768" spans="1:5" ht="12.75">
      <c r="A1768" s="39" t="s">
        <v>57</v>
      </c>
      <c r="E1768" s="40" t="s">
        <v>58</v>
      </c>
    </row>
    <row r="1769" spans="1:5" ht="12.75">
      <c r="A1769" t="s">
        <v>59</v>
      </c>
      <c r="E1769" s="38" t="s">
        <v>58</v>
      </c>
    </row>
    <row r="1770" spans="1:16" ht="25.5">
      <c r="A1770" s="26" t="s">
        <v>50</v>
      </c>
      <c s="31" t="s">
        <v>6238</v>
      </c>
      <c s="31" t="s">
        <v>6231</v>
      </c>
      <c s="26" t="s">
        <v>3312</v>
      </c>
      <c s="32" t="s">
        <v>6239</v>
      </c>
      <c s="33" t="s">
        <v>82</v>
      </c>
      <c s="34">
        <v>1</v>
      </c>
      <c s="35">
        <v>0</v>
      </c>
      <c s="36">
        <f>ROUND(ROUND(H1770,2)*ROUND(G1770,5),2)</f>
      </c>
      <c r="O1770">
        <f>(I1770*21)/100</f>
      </c>
      <c t="s">
        <v>27</v>
      </c>
    </row>
    <row r="1771" spans="1:5" ht="12.75">
      <c r="A1771" s="37" t="s">
        <v>55</v>
      </c>
      <c r="E1771" s="38" t="s">
        <v>58</v>
      </c>
    </row>
    <row r="1772" spans="1:5" ht="12.75">
      <c r="A1772" s="39" t="s">
        <v>57</v>
      </c>
      <c r="E1772" s="40" t="s">
        <v>58</v>
      </c>
    </row>
    <row r="1773" spans="1:5" ht="12.75">
      <c r="A1773" t="s">
        <v>59</v>
      </c>
      <c r="E1773" s="38" t="s">
        <v>58</v>
      </c>
    </row>
    <row r="1774" spans="1:16" ht="25.5">
      <c r="A1774" s="26" t="s">
        <v>50</v>
      </c>
      <c s="31" t="s">
        <v>6240</v>
      </c>
      <c s="31" t="s">
        <v>6231</v>
      </c>
      <c s="26" t="s">
        <v>3314</v>
      </c>
      <c s="32" t="s">
        <v>6241</v>
      </c>
      <c s="33" t="s">
        <v>82</v>
      </c>
      <c s="34">
        <v>1</v>
      </c>
      <c s="35">
        <v>0</v>
      </c>
      <c s="36">
        <f>ROUND(ROUND(H1774,2)*ROUND(G1774,5),2)</f>
      </c>
      <c r="O1774">
        <f>(I1774*21)/100</f>
      </c>
      <c t="s">
        <v>27</v>
      </c>
    </row>
    <row r="1775" spans="1:5" ht="12.75">
      <c r="A1775" s="37" t="s">
        <v>55</v>
      </c>
      <c r="E1775" s="38" t="s">
        <v>58</v>
      </c>
    </row>
    <row r="1776" spans="1:5" ht="12.75">
      <c r="A1776" s="39" t="s">
        <v>57</v>
      </c>
      <c r="E1776" s="40" t="s">
        <v>58</v>
      </c>
    </row>
    <row r="1777" spans="1:5" ht="12.75">
      <c r="A1777" t="s">
        <v>59</v>
      </c>
      <c r="E1777" s="38" t="s">
        <v>58</v>
      </c>
    </row>
    <row r="1778" spans="1:16" ht="25.5">
      <c r="A1778" s="26" t="s">
        <v>50</v>
      </c>
      <c s="31" t="s">
        <v>6242</v>
      </c>
      <c s="31" t="s">
        <v>6231</v>
      </c>
      <c s="26" t="s">
        <v>3316</v>
      </c>
      <c s="32" t="s">
        <v>6243</v>
      </c>
      <c s="33" t="s">
        <v>82</v>
      </c>
      <c s="34">
        <v>1</v>
      </c>
      <c s="35">
        <v>0</v>
      </c>
      <c s="36">
        <f>ROUND(ROUND(H1778,2)*ROUND(G1778,5),2)</f>
      </c>
      <c r="O1778">
        <f>(I1778*21)/100</f>
      </c>
      <c t="s">
        <v>27</v>
      </c>
    </row>
    <row r="1779" spans="1:5" ht="12.75">
      <c r="A1779" s="37" t="s">
        <v>55</v>
      </c>
      <c r="E1779" s="38" t="s">
        <v>58</v>
      </c>
    </row>
    <row r="1780" spans="1:5" ht="12.75">
      <c r="A1780" s="39" t="s">
        <v>57</v>
      </c>
      <c r="E1780" s="40" t="s">
        <v>58</v>
      </c>
    </row>
    <row r="1781" spans="1:5" ht="12.75">
      <c r="A1781" t="s">
        <v>59</v>
      </c>
      <c r="E1781" s="38" t="s">
        <v>58</v>
      </c>
    </row>
    <row r="1782" spans="1:16" ht="25.5">
      <c r="A1782" s="26" t="s">
        <v>50</v>
      </c>
      <c s="31" t="s">
        <v>6244</v>
      </c>
      <c s="31" t="s">
        <v>6231</v>
      </c>
      <c s="26" t="s">
        <v>3318</v>
      </c>
      <c s="32" t="s">
        <v>6245</v>
      </c>
      <c s="33" t="s">
        <v>82</v>
      </c>
      <c s="34">
        <v>1</v>
      </c>
      <c s="35">
        <v>0</v>
      </c>
      <c s="36">
        <f>ROUND(ROUND(H1782,2)*ROUND(G1782,5),2)</f>
      </c>
      <c r="O1782">
        <f>(I1782*21)/100</f>
      </c>
      <c t="s">
        <v>27</v>
      </c>
    </row>
    <row r="1783" spans="1:5" ht="12.75">
      <c r="A1783" s="37" t="s">
        <v>55</v>
      </c>
      <c r="E1783" s="38" t="s">
        <v>58</v>
      </c>
    </row>
    <row r="1784" spans="1:5" ht="12.75">
      <c r="A1784" s="39" t="s">
        <v>57</v>
      </c>
      <c r="E1784" s="40" t="s">
        <v>58</v>
      </c>
    </row>
    <row r="1785" spans="1:5" ht="12.75">
      <c r="A1785" t="s">
        <v>59</v>
      </c>
      <c r="E1785" s="38" t="s">
        <v>58</v>
      </c>
    </row>
    <row r="1786" spans="1:16" ht="25.5">
      <c r="A1786" s="26" t="s">
        <v>50</v>
      </c>
      <c s="31" t="s">
        <v>6246</v>
      </c>
      <c s="31" t="s">
        <v>6231</v>
      </c>
      <c s="26" t="s">
        <v>4189</v>
      </c>
      <c s="32" t="s">
        <v>6247</v>
      </c>
      <c s="33" t="s">
        <v>82</v>
      </c>
      <c s="34">
        <v>1</v>
      </c>
      <c s="35">
        <v>0</v>
      </c>
      <c s="36">
        <f>ROUND(ROUND(H1786,2)*ROUND(G1786,5),2)</f>
      </c>
      <c r="O1786">
        <f>(I1786*21)/100</f>
      </c>
      <c t="s">
        <v>27</v>
      </c>
    </row>
    <row r="1787" spans="1:5" ht="12.75">
      <c r="A1787" s="37" t="s">
        <v>55</v>
      </c>
      <c r="E1787" s="38" t="s">
        <v>58</v>
      </c>
    </row>
    <row r="1788" spans="1:5" ht="12.75">
      <c r="A1788" s="39" t="s">
        <v>57</v>
      </c>
      <c r="E1788" s="40" t="s">
        <v>58</v>
      </c>
    </row>
    <row r="1789" spans="1:5" ht="12.75">
      <c r="A1789" t="s">
        <v>59</v>
      </c>
      <c r="E1789" s="38" t="s">
        <v>58</v>
      </c>
    </row>
    <row r="1790" spans="1:16" ht="25.5">
      <c r="A1790" s="26" t="s">
        <v>50</v>
      </c>
      <c s="31" t="s">
        <v>6248</v>
      </c>
      <c s="31" t="s">
        <v>6231</v>
      </c>
      <c s="26" t="s">
        <v>4190</v>
      </c>
      <c s="32" t="s">
        <v>6249</v>
      </c>
      <c s="33" t="s">
        <v>82</v>
      </c>
      <c s="34">
        <v>1</v>
      </c>
      <c s="35">
        <v>0</v>
      </c>
      <c s="36">
        <f>ROUND(ROUND(H1790,2)*ROUND(G1790,5),2)</f>
      </c>
      <c r="O1790">
        <f>(I1790*21)/100</f>
      </c>
      <c t="s">
        <v>27</v>
      </c>
    </row>
    <row r="1791" spans="1:5" ht="12.75">
      <c r="A1791" s="37" t="s">
        <v>55</v>
      </c>
      <c r="E1791" s="38" t="s">
        <v>58</v>
      </c>
    </row>
    <row r="1792" spans="1:5" ht="12.75">
      <c r="A1792" s="39" t="s">
        <v>57</v>
      </c>
      <c r="E1792" s="40" t="s">
        <v>58</v>
      </c>
    </row>
    <row r="1793" spans="1:5" ht="12.75">
      <c r="A1793" t="s">
        <v>59</v>
      </c>
      <c r="E1793" s="38" t="s">
        <v>58</v>
      </c>
    </row>
    <row r="1794" spans="1:16" ht="25.5">
      <c r="A1794" s="26" t="s">
        <v>50</v>
      </c>
      <c s="31" t="s">
        <v>6250</v>
      </c>
      <c s="31" t="s">
        <v>6251</v>
      </c>
      <c s="26" t="s">
        <v>52</v>
      </c>
      <c s="32" t="s">
        <v>6252</v>
      </c>
      <c s="33" t="s">
        <v>82</v>
      </c>
      <c s="34">
        <v>1</v>
      </c>
      <c s="35">
        <v>0</v>
      </c>
      <c s="36">
        <f>ROUND(ROUND(H1794,2)*ROUND(G1794,5),2)</f>
      </c>
      <c r="O1794">
        <f>(I1794*21)/100</f>
      </c>
      <c t="s">
        <v>27</v>
      </c>
    </row>
    <row r="1795" spans="1:5" ht="12.75">
      <c r="A1795" s="37" t="s">
        <v>55</v>
      </c>
      <c r="E1795" s="38" t="s">
        <v>58</v>
      </c>
    </row>
    <row r="1796" spans="1:5" ht="12.75">
      <c r="A1796" s="39" t="s">
        <v>57</v>
      </c>
      <c r="E1796" s="40" t="s">
        <v>58</v>
      </c>
    </row>
    <row r="1797" spans="1:5" ht="12.75">
      <c r="A1797" t="s">
        <v>59</v>
      </c>
      <c r="E1797" s="38" t="s">
        <v>58</v>
      </c>
    </row>
    <row r="1798" spans="1:16" ht="25.5">
      <c r="A1798" s="26" t="s">
        <v>50</v>
      </c>
      <c s="31" t="s">
        <v>6253</v>
      </c>
      <c s="31" t="s">
        <v>6251</v>
      </c>
      <c s="26" t="s">
        <v>2502</v>
      </c>
      <c s="32" t="s">
        <v>6252</v>
      </c>
      <c s="33" t="s">
        <v>82</v>
      </c>
      <c s="34">
        <v>1</v>
      </c>
      <c s="35">
        <v>0</v>
      </c>
      <c s="36">
        <f>ROUND(ROUND(H1798,2)*ROUND(G1798,5),2)</f>
      </c>
      <c r="O1798">
        <f>(I1798*21)/100</f>
      </c>
      <c t="s">
        <v>27</v>
      </c>
    </row>
    <row r="1799" spans="1:5" ht="12.75">
      <c r="A1799" s="37" t="s">
        <v>55</v>
      </c>
      <c r="E1799" s="38" t="s">
        <v>58</v>
      </c>
    </row>
    <row r="1800" spans="1:5" ht="12.75">
      <c r="A1800" s="39" t="s">
        <v>57</v>
      </c>
      <c r="E1800" s="40" t="s">
        <v>58</v>
      </c>
    </row>
    <row r="1801" spans="1:5" ht="12.75">
      <c r="A1801" t="s">
        <v>59</v>
      </c>
      <c r="E1801" s="38" t="s">
        <v>58</v>
      </c>
    </row>
    <row r="1802" spans="1:16" ht="25.5">
      <c r="A1802" s="26" t="s">
        <v>50</v>
      </c>
      <c s="31" t="s">
        <v>6254</v>
      </c>
      <c s="31" t="s">
        <v>6251</v>
      </c>
      <c s="26" t="s">
        <v>2505</v>
      </c>
      <c s="32" t="s">
        <v>6255</v>
      </c>
      <c s="33" t="s">
        <v>82</v>
      </c>
      <c s="34">
        <v>1</v>
      </c>
      <c s="35">
        <v>0</v>
      </c>
      <c s="36">
        <f>ROUND(ROUND(H1802,2)*ROUND(G1802,5),2)</f>
      </c>
      <c r="O1802">
        <f>(I1802*21)/100</f>
      </c>
      <c t="s">
        <v>27</v>
      </c>
    </row>
    <row r="1803" spans="1:5" ht="12.75">
      <c r="A1803" s="37" t="s">
        <v>55</v>
      </c>
      <c r="E1803" s="38" t="s">
        <v>58</v>
      </c>
    </row>
    <row r="1804" spans="1:5" ht="12.75">
      <c r="A1804" s="39" t="s">
        <v>57</v>
      </c>
      <c r="E1804" s="40" t="s">
        <v>58</v>
      </c>
    </row>
    <row r="1805" spans="1:5" ht="12.75">
      <c r="A1805" t="s">
        <v>59</v>
      </c>
      <c r="E1805" s="38" t="s">
        <v>58</v>
      </c>
    </row>
    <row r="1806" spans="1:16" ht="25.5">
      <c r="A1806" s="26" t="s">
        <v>50</v>
      </c>
      <c s="31" t="s">
        <v>6256</v>
      </c>
      <c s="31" t="s">
        <v>6251</v>
      </c>
      <c s="26" t="s">
        <v>3310</v>
      </c>
      <c s="32" t="s">
        <v>5503</v>
      </c>
      <c s="33" t="s">
        <v>82</v>
      </c>
      <c s="34">
        <v>1</v>
      </c>
      <c s="35">
        <v>0</v>
      </c>
      <c s="36">
        <f>ROUND(ROUND(H1806,2)*ROUND(G1806,5),2)</f>
      </c>
      <c r="O1806">
        <f>(I1806*21)/100</f>
      </c>
      <c t="s">
        <v>27</v>
      </c>
    </row>
    <row r="1807" spans="1:5" ht="12.75">
      <c r="A1807" s="37" t="s">
        <v>55</v>
      </c>
      <c r="E1807" s="38" t="s">
        <v>58</v>
      </c>
    </row>
    <row r="1808" spans="1:5" ht="12.75">
      <c r="A1808" s="39" t="s">
        <v>57</v>
      </c>
      <c r="E1808" s="40" t="s">
        <v>58</v>
      </c>
    </row>
    <row r="1809" spans="1:5" ht="12.75">
      <c r="A1809" t="s">
        <v>59</v>
      </c>
      <c r="E1809" s="38" t="s">
        <v>58</v>
      </c>
    </row>
    <row r="1810" spans="1:16" ht="25.5">
      <c r="A1810" s="26" t="s">
        <v>50</v>
      </c>
      <c s="31" t="s">
        <v>6257</v>
      </c>
      <c s="31" t="s">
        <v>6251</v>
      </c>
      <c s="26" t="s">
        <v>3312</v>
      </c>
      <c s="32" t="s">
        <v>6258</v>
      </c>
      <c s="33" t="s">
        <v>82</v>
      </c>
      <c s="34">
        <v>1</v>
      </c>
      <c s="35">
        <v>0</v>
      </c>
      <c s="36">
        <f>ROUND(ROUND(H1810,2)*ROUND(G1810,5),2)</f>
      </c>
      <c r="O1810">
        <f>(I1810*21)/100</f>
      </c>
      <c t="s">
        <v>27</v>
      </c>
    </row>
    <row r="1811" spans="1:5" ht="12.75">
      <c r="A1811" s="37" t="s">
        <v>55</v>
      </c>
      <c r="E1811" s="38" t="s">
        <v>58</v>
      </c>
    </row>
    <row r="1812" spans="1:5" ht="12.75">
      <c r="A1812" s="39" t="s">
        <v>57</v>
      </c>
      <c r="E1812" s="40" t="s">
        <v>58</v>
      </c>
    </row>
    <row r="1813" spans="1:5" ht="12.75">
      <c r="A1813" t="s">
        <v>59</v>
      </c>
      <c r="E1813" s="38" t="s">
        <v>58</v>
      </c>
    </row>
    <row r="1814" spans="1:16" ht="25.5">
      <c r="A1814" s="26" t="s">
        <v>50</v>
      </c>
      <c s="31" t="s">
        <v>6259</v>
      </c>
      <c s="31" t="s">
        <v>6251</v>
      </c>
      <c s="26" t="s">
        <v>3314</v>
      </c>
      <c s="32" t="s">
        <v>6260</v>
      </c>
      <c s="33" t="s">
        <v>82</v>
      </c>
      <c s="34">
        <v>1</v>
      </c>
      <c s="35">
        <v>0</v>
      </c>
      <c s="36">
        <f>ROUND(ROUND(H1814,2)*ROUND(G1814,5),2)</f>
      </c>
      <c r="O1814">
        <f>(I1814*21)/100</f>
      </c>
      <c t="s">
        <v>27</v>
      </c>
    </row>
    <row r="1815" spans="1:5" ht="12.75">
      <c r="A1815" s="37" t="s">
        <v>55</v>
      </c>
      <c r="E1815" s="38" t="s">
        <v>58</v>
      </c>
    </row>
    <row r="1816" spans="1:5" ht="12.75">
      <c r="A1816" s="39" t="s">
        <v>57</v>
      </c>
      <c r="E1816" s="40" t="s">
        <v>58</v>
      </c>
    </row>
    <row r="1817" spans="1:5" ht="12.75">
      <c r="A1817" t="s">
        <v>59</v>
      </c>
      <c r="E1817" s="38" t="s">
        <v>58</v>
      </c>
    </row>
    <row r="1818" spans="1:16" ht="25.5">
      <c r="A1818" s="26" t="s">
        <v>50</v>
      </c>
      <c s="31" t="s">
        <v>6261</v>
      </c>
      <c s="31" t="s">
        <v>6251</v>
      </c>
      <c s="26" t="s">
        <v>3316</v>
      </c>
      <c s="32" t="s">
        <v>6252</v>
      </c>
      <c s="33" t="s">
        <v>82</v>
      </c>
      <c s="34">
        <v>1</v>
      </c>
      <c s="35">
        <v>0</v>
      </c>
      <c s="36">
        <f>ROUND(ROUND(H1818,2)*ROUND(G1818,5),2)</f>
      </c>
      <c r="O1818">
        <f>(I1818*21)/100</f>
      </c>
      <c t="s">
        <v>27</v>
      </c>
    </row>
    <row r="1819" spans="1:5" ht="12.75">
      <c r="A1819" s="37" t="s">
        <v>55</v>
      </c>
      <c r="E1819" s="38" t="s">
        <v>58</v>
      </c>
    </row>
    <row r="1820" spans="1:5" ht="12.75">
      <c r="A1820" s="39" t="s">
        <v>57</v>
      </c>
      <c r="E1820" s="40" t="s">
        <v>58</v>
      </c>
    </row>
    <row r="1821" spans="1:5" ht="12.75">
      <c r="A1821" t="s">
        <v>59</v>
      </c>
      <c r="E1821" s="38" t="s">
        <v>58</v>
      </c>
    </row>
    <row r="1822" spans="1:16" ht="25.5">
      <c r="A1822" s="26" t="s">
        <v>50</v>
      </c>
      <c s="31" t="s">
        <v>6262</v>
      </c>
      <c s="31" t="s">
        <v>6251</v>
      </c>
      <c s="26" t="s">
        <v>3318</v>
      </c>
      <c s="32" t="s">
        <v>6252</v>
      </c>
      <c s="33" t="s">
        <v>82</v>
      </c>
      <c s="34">
        <v>1</v>
      </c>
      <c s="35">
        <v>0</v>
      </c>
      <c s="36">
        <f>ROUND(ROUND(H1822,2)*ROUND(G1822,5),2)</f>
      </c>
      <c r="O1822">
        <f>(I1822*21)/100</f>
      </c>
      <c t="s">
        <v>27</v>
      </c>
    </row>
    <row r="1823" spans="1:5" ht="12.75">
      <c r="A1823" s="37" t="s">
        <v>55</v>
      </c>
      <c r="E1823" s="38" t="s">
        <v>58</v>
      </c>
    </row>
    <row r="1824" spans="1:5" ht="12.75">
      <c r="A1824" s="39" t="s">
        <v>57</v>
      </c>
      <c r="E1824" s="40" t="s">
        <v>58</v>
      </c>
    </row>
    <row r="1825" spans="1:5" ht="12.75">
      <c r="A1825" t="s">
        <v>59</v>
      </c>
      <c r="E1825" s="38" t="s">
        <v>58</v>
      </c>
    </row>
    <row r="1826" spans="1:16" ht="25.5">
      <c r="A1826" s="26" t="s">
        <v>50</v>
      </c>
      <c s="31" t="s">
        <v>6263</v>
      </c>
      <c s="31" t="s">
        <v>6264</v>
      </c>
      <c s="26" t="s">
        <v>52</v>
      </c>
      <c s="32" t="s">
        <v>6265</v>
      </c>
      <c s="33" t="s">
        <v>82</v>
      </c>
      <c s="34">
        <v>1</v>
      </c>
      <c s="35">
        <v>0</v>
      </c>
      <c s="36">
        <f>ROUND(ROUND(H1826,2)*ROUND(G1826,5),2)</f>
      </c>
      <c r="O1826">
        <f>(I1826*21)/100</f>
      </c>
      <c t="s">
        <v>27</v>
      </c>
    </row>
    <row r="1827" spans="1:5" ht="12.75">
      <c r="A1827" s="37" t="s">
        <v>55</v>
      </c>
      <c r="E1827" s="38" t="s">
        <v>58</v>
      </c>
    </row>
    <row r="1828" spans="1:5" ht="12.75">
      <c r="A1828" s="39" t="s">
        <v>57</v>
      </c>
      <c r="E1828" s="40" t="s">
        <v>58</v>
      </c>
    </row>
    <row r="1829" spans="1:5" ht="12.75">
      <c r="A1829" t="s">
        <v>59</v>
      </c>
      <c r="E1829" s="38" t="s">
        <v>58</v>
      </c>
    </row>
    <row r="1830" spans="1:16" ht="25.5">
      <c r="A1830" s="26" t="s">
        <v>50</v>
      </c>
      <c s="31" t="s">
        <v>6266</v>
      </c>
      <c s="31" t="s">
        <v>6264</v>
      </c>
      <c s="26" t="s">
        <v>2502</v>
      </c>
      <c s="32" t="s">
        <v>6267</v>
      </c>
      <c s="33" t="s">
        <v>82</v>
      </c>
      <c s="34">
        <v>1</v>
      </c>
      <c s="35">
        <v>0</v>
      </c>
      <c s="36">
        <f>ROUND(ROUND(H1830,2)*ROUND(G1830,5),2)</f>
      </c>
      <c r="O1830">
        <f>(I1830*21)/100</f>
      </c>
      <c t="s">
        <v>27</v>
      </c>
    </row>
    <row r="1831" spans="1:5" ht="12.75">
      <c r="A1831" s="37" t="s">
        <v>55</v>
      </c>
      <c r="E1831" s="38" t="s">
        <v>58</v>
      </c>
    </row>
    <row r="1832" spans="1:5" ht="12.75">
      <c r="A1832" s="39" t="s">
        <v>57</v>
      </c>
      <c r="E1832" s="40" t="s">
        <v>58</v>
      </c>
    </row>
    <row r="1833" spans="1:5" ht="12.75">
      <c r="A1833" t="s">
        <v>59</v>
      </c>
      <c r="E1833" s="38" t="s">
        <v>58</v>
      </c>
    </row>
    <row r="1834" spans="1:16" ht="25.5">
      <c r="A1834" s="26" t="s">
        <v>50</v>
      </c>
      <c s="31" t="s">
        <v>6268</v>
      </c>
      <c s="31" t="s">
        <v>6264</v>
      </c>
      <c s="26" t="s">
        <v>2505</v>
      </c>
      <c s="32" t="s">
        <v>6252</v>
      </c>
      <c s="33" t="s">
        <v>82</v>
      </c>
      <c s="34">
        <v>1</v>
      </c>
      <c s="35">
        <v>0</v>
      </c>
      <c s="36">
        <f>ROUND(ROUND(H1834,2)*ROUND(G1834,5),2)</f>
      </c>
      <c r="O1834">
        <f>(I1834*21)/100</f>
      </c>
      <c t="s">
        <v>27</v>
      </c>
    </row>
    <row r="1835" spans="1:5" ht="12.75">
      <c r="A1835" s="37" t="s">
        <v>55</v>
      </c>
      <c r="E1835" s="38" t="s">
        <v>58</v>
      </c>
    </row>
    <row r="1836" spans="1:5" ht="12.75">
      <c r="A1836" s="39" t="s">
        <v>57</v>
      </c>
      <c r="E1836" s="40" t="s">
        <v>58</v>
      </c>
    </row>
    <row r="1837" spans="1:5" ht="12.75">
      <c r="A1837" t="s">
        <v>59</v>
      </c>
      <c r="E1837" s="38" t="s">
        <v>58</v>
      </c>
    </row>
    <row r="1838" spans="1:16" ht="25.5">
      <c r="A1838" s="26" t="s">
        <v>50</v>
      </c>
      <c s="31" t="s">
        <v>6269</v>
      </c>
      <c s="31" t="s">
        <v>6264</v>
      </c>
      <c s="26" t="s">
        <v>3310</v>
      </c>
      <c s="32" t="s">
        <v>6270</v>
      </c>
      <c s="33" t="s">
        <v>82</v>
      </c>
      <c s="34">
        <v>1</v>
      </c>
      <c s="35">
        <v>0</v>
      </c>
      <c s="36">
        <f>ROUND(ROUND(H1838,2)*ROUND(G1838,5),2)</f>
      </c>
      <c r="O1838">
        <f>(I1838*21)/100</f>
      </c>
      <c t="s">
        <v>27</v>
      </c>
    </row>
    <row r="1839" spans="1:5" ht="12.75">
      <c r="A1839" s="37" t="s">
        <v>55</v>
      </c>
      <c r="E1839" s="38" t="s">
        <v>58</v>
      </c>
    </row>
    <row r="1840" spans="1:5" ht="12.75">
      <c r="A1840" s="39" t="s">
        <v>57</v>
      </c>
      <c r="E1840" s="40" t="s">
        <v>58</v>
      </c>
    </row>
    <row r="1841" spans="1:5" ht="12.75">
      <c r="A1841" t="s">
        <v>59</v>
      </c>
      <c r="E1841" s="38" t="s">
        <v>58</v>
      </c>
    </row>
    <row r="1842" spans="1:16" ht="25.5">
      <c r="A1842" s="26" t="s">
        <v>50</v>
      </c>
      <c s="31" t="s">
        <v>6271</v>
      </c>
      <c s="31" t="s">
        <v>6264</v>
      </c>
      <c s="26" t="s">
        <v>3312</v>
      </c>
      <c s="32" t="s">
        <v>6272</v>
      </c>
      <c s="33" t="s">
        <v>82</v>
      </c>
      <c s="34">
        <v>1</v>
      </c>
      <c s="35">
        <v>0</v>
      </c>
      <c s="36">
        <f>ROUND(ROUND(H1842,2)*ROUND(G1842,5),2)</f>
      </c>
      <c r="O1842">
        <f>(I1842*21)/100</f>
      </c>
      <c t="s">
        <v>27</v>
      </c>
    </row>
    <row r="1843" spans="1:5" ht="12.75">
      <c r="A1843" s="37" t="s">
        <v>55</v>
      </c>
      <c r="E1843" s="38" t="s">
        <v>58</v>
      </c>
    </row>
    <row r="1844" spans="1:5" ht="12.75">
      <c r="A1844" s="39" t="s">
        <v>57</v>
      </c>
      <c r="E1844" s="40" t="s">
        <v>58</v>
      </c>
    </row>
    <row r="1845" spans="1:5" ht="12.75">
      <c r="A1845" t="s">
        <v>59</v>
      </c>
      <c r="E1845" s="38" t="s">
        <v>58</v>
      </c>
    </row>
    <row r="1846" spans="1:16" ht="25.5">
      <c r="A1846" s="26" t="s">
        <v>50</v>
      </c>
      <c s="31" t="s">
        <v>6273</v>
      </c>
      <c s="31" t="s">
        <v>6264</v>
      </c>
      <c s="26" t="s">
        <v>3314</v>
      </c>
      <c s="32" t="s">
        <v>6272</v>
      </c>
      <c s="33" t="s">
        <v>82</v>
      </c>
      <c s="34">
        <v>1</v>
      </c>
      <c s="35">
        <v>0</v>
      </c>
      <c s="36">
        <f>ROUND(ROUND(H1846,2)*ROUND(G1846,5),2)</f>
      </c>
      <c r="O1846">
        <f>(I1846*21)/100</f>
      </c>
      <c t="s">
        <v>27</v>
      </c>
    </row>
    <row r="1847" spans="1:5" ht="12.75">
      <c r="A1847" s="37" t="s">
        <v>55</v>
      </c>
      <c r="E1847" s="38" t="s">
        <v>58</v>
      </c>
    </row>
    <row r="1848" spans="1:5" ht="12.75">
      <c r="A1848" s="39" t="s">
        <v>57</v>
      </c>
      <c r="E1848" s="40" t="s">
        <v>58</v>
      </c>
    </row>
    <row r="1849" spans="1:5" ht="12.75">
      <c r="A1849" t="s">
        <v>59</v>
      </c>
      <c r="E1849" s="38" t="s">
        <v>58</v>
      </c>
    </row>
    <row r="1850" spans="1:16" ht="25.5">
      <c r="A1850" s="26" t="s">
        <v>50</v>
      </c>
      <c s="31" t="s">
        <v>6274</v>
      </c>
      <c s="31" t="s">
        <v>6264</v>
      </c>
      <c s="26" t="s">
        <v>3316</v>
      </c>
      <c s="32" t="s">
        <v>6252</v>
      </c>
      <c s="33" t="s">
        <v>82</v>
      </c>
      <c s="34">
        <v>1</v>
      </c>
      <c s="35">
        <v>0</v>
      </c>
      <c s="36">
        <f>ROUND(ROUND(H1850,2)*ROUND(G1850,5),2)</f>
      </c>
      <c r="O1850">
        <f>(I1850*21)/100</f>
      </c>
      <c t="s">
        <v>27</v>
      </c>
    </row>
    <row r="1851" spans="1:5" ht="12.75">
      <c r="A1851" s="37" t="s">
        <v>55</v>
      </c>
      <c r="E1851" s="38" t="s">
        <v>58</v>
      </c>
    </row>
    <row r="1852" spans="1:5" ht="12.75">
      <c r="A1852" s="39" t="s">
        <v>57</v>
      </c>
      <c r="E1852" s="40" t="s">
        <v>58</v>
      </c>
    </row>
    <row r="1853" spans="1:5" ht="12.75">
      <c r="A1853" t="s">
        <v>59</v>
      </c>
      <c r="E1853" s="38" t="s">
        <v>58</v>
      </c>
    </row>
    <row r="1854" spans="1:16" ht="25.5">
      <c r="A1854" s="26" t="s">
        <v>50</v>
      </c>
      <c s="31" t="s">
        <v>6275</v>
      </c>
      <c s="31" t="s">
        <v>6264</v>
      </c>
      <c s="26" t="s">
        <v>3318</v>
      </c>
      <c s="32" t="s">
        <v>6252</v>
      </c>
      <c s="33" t="s">
        <v>82</v>
      </c>
      <c s="34">
        <v>1</v>
      </c>
      <c s="35">
        <v>0</v>
      </c>
      <c s="36">
        <f>ROUND(ROUND(H1854,2)*ROUND(G1854,5),2)</f>
      </c>
      <c r="O1854">
        <f>(I1854*21)/100</f>
      </c>
      <c t="s">
        <v>27</v>
      </c>
    </row>
    <row r="1855" spans="1:5" ht="12.75">
      <c r="A1855" s="37" t="s">
        <v>55</v>
      </c>
      <c r="E1855" s="38" t="s">
        <v>58</v>
      </c>
    </row>
    <row r="1856" spans="1:5" ht="12.75">
      <c r="A1856" s="39" t="s">
        <v>57</v>
      </c>
      <c r="E1856" s="40" t="s">
        <v>58</v>
      </c>
    </row>
    <row r="1857" spans="1:5" ht="12.75">
      <c r="A1857" t="s">
        <v>59</v>
      </c>
      <c r="E1857" s="38" t="s">
        <v>58</v>
      </c>
    </row>
    <row r="1858" spans="1:16" ht="25.5">
      <c r="A1858" s="26" t="s">
        <v>50</v>
      </c>
      <c s="31" t="s">
        <v>6276</v>
      </c>
      <c s="31" t="s">
        <v>6277</v>
      </c>
      <c s="26" t="s">
        <v>52</v>
      </c>
      <c s="32" t="s">
        <v>6278</v>
      </c>
      <c s="33" t="s">
        <v>82</v>
      </c>
      <c s="34">
        <v>1</v>
      </c>
      <c s="35">
        <v>0</v>
      </c>
      <c s="36">
        <f>ROUND(ROUND(H1858,2)*ROUND(G1858,5),2)</f>
      </c>
      <c r="O1858">
        <f>(I1858*21)/100</f>
      </c>
      <c t="s">
        <v>27</v>
      </c>
    </row>
    <row r="1859" spans="1:5" ht="12.75">
      <c r="A1859" s="37" t="s">
        <v>55</v>
      </c>
      <c r="E1859" s="38" t="s">
        <v>58</v>
      </c>
    </row>
    <row r="1860" spans="1:5" ht="12.75">
      <c r="A1860" s="39" t="s">
        <v>57</v>
      </c>
      <c r="E1860" s="40" t="s">
        <v>58</v>
      </c>
    </row>
    <row r="1861" spans="1:5" ht="12.75">
      <c r="A1861" t="s">
        <v>59</v>
      </c>
      <c r="E1861" s="38" t="s">
        <v>58</v>
      </c>
    </row>
    <row r="1862" spans="1:16" ht="25.5">
      <c r="A1862" s="26" t="s">
        <v>50</v>
      </c>
      <c s="31" t="s">
        <v>6279</v>
      </c>
      <c s="31" t="s">
        <v>6277</v>
      </c>
      <c s="26" t="s">
        <v>2502</v>
      </c>
      <c s="32" t="s">
        <v>6280</v>
      </c>
      <c s="33" t="s">
        <v>82</v>
      </c>
      <c s="34">
        <v>1</v>
      </c>
      <c s="35">
        <v>0</v>
      </c>
      <c s="36">
        <f>ROUND(ROUND(H1862,2)*ROUND(G1862,5),2)</f>
      </c>
      <c r="O1862">
        <f>(I1862*21)/100</f>
      </c>
      <c t="s">
        <v>27</v>
      </c>
    </row>
    <row r="1863" spans="1:5" ht="12.75">
      <c r="A1863" s="37" t="s">
        <v>55</v>
      </c>
      <c r="E1863" s="38" t="s">
        <v>58</v>
      </c>
    </row>
    <row r="1864" spans="1:5" ht="12.75">
      <c r="A1864" s="39" t="s">
        <v>57</v>
      </c>
      <c r="E1864" s="40" t="s">
        <v>58</v>
      </c>
    </row>
    <row r="1865" spans="1:5" ht="12.75">
      <c r="A1865" t="s">
        <v>59</v>
      </c>
      <c r="E1865" s="38" t="s">
        <v>58</v>
      </c>
    </row>
    <row r="1866" spans="1:16" ht="25.5">
      <c r="A1866" s="26" t="s">
        <v>50</v>
      </c>
      <c s="31" t="s">
        <v>6281</v>
      </c>
      <c s="31" t="s">
        <v>6277</v>
      </c>
      <c s="26" t="s">
        <v>4183</v>
      </c>
      <c s="32" t="s">
        <v>5467</v>
      </c>
      <c s="33" t="s">
        <v>82</v>
      </c>
      <c s="34">
        <v>1</v>
      </c>
      <c s="35">
        <v>0</v>
      </c>
      <c s="36">
        <f>ROUND(ROUND(H1866,2)*ROUND(G1866,5),2)</f>
      </c>
      <c r="O1866">
        <f>(I1866*21)/100</f>
      </c>
      <c t="s">
        <v>27</v>
      </c>
    </row>
    <row r="1867" spans="1:5" ht="12.75">
      <c r="A1867" s="37" t="s">
        <v>55</v>
      </c>
      <c r="E1867" s="38" t="s">
        <v>58</v>
      </c>
    </row>
    <row r="1868" spans="1:5" ht="12.75">
      <c r="A1868" s="39" t="s">
        <v>57</v>
      </c>
      <c r="E1868" s="40" t="s">
        <v>58</v>
      </c>
    </row>
    <row r="1869" spans="1:5" ht="12.75">
      <c r="A1869" t="s">
        <v>59</v>
      </c>
      <c r="E1869" s="38" t="s">
        <v>58</v>
      </c>
    </row>
    <row r="1870" spans="1:16" ht="25.5">
      <c r="A1870" s="26" t="s">
        <v>50</v>
      </c>
      <c s="31" t="s">
        <v>6282</v>
      </c>
      <c s="31" t="s">
        <v>6277</v>
      </c>
      <c s="26" t="s">
        <v>4184</v>
      </c>
      <c s="32" t="s">
        <v>6283</v>
      </c>
      <c s="33" t="s">
        <v>82</v>
      </c>
      <c s="34">
        <v>1</v>
      </c>
      <c s="35">
        <v>0</v>
      </c>
      <c s="36">
        <f>ROUND(ROUND(H1870,2)*ROUND(G1870,5),2)</f>
      </c>
      <c r="O1870">
        <f>(I1870*21)/100</f>
      </c>
      <c t="s">
        <v>27</v>
      </c>
    </row>
    <row r="1871" spans="1:5" ht="12.75">
      <c r="A1871" s="37" t="s">
        <v>55</v>
      </c>
      <c r="E1871" s="38" t="s">
        <v>58</v>
      </c>
    </row>
    <row r="1872" spans="1:5" ht="12.75">
      <c r="A1872" s="39" t="s">
        <v>57</v>
      </c>
      <c r="E1872" s="40" t="s">
        <v>58</v>
      </c>
    </row>
    <row r="1873" spans="1:5" ht="12.75">
      <c r="A1873" t="s">
        <v>59</v>
      </c>
      <c r="E1873" s="38" t="s">
        <v>58</v>
      </c>
    </row>
    <row r="1874" spans="1:16" ht="25.5">
      <c r="A1874" s="26" t="s">
        <v>50</v>
      </c>
      <c s="31" t="s">
        <v>6284</v>
      </c>
      <c s="31" t="s">
        <v>6277</v>
      </c>
      <c s="26" t="s">
        <v>4185</v>
      </c>
      <c s="32" t="s">
        <v>5525</v>
      </c>
      <c s="33" t="s">
        <v>82</v>
      </c>
      <c s="34">
        <v>1</v>
      </c>
      <c s="35">
        <v>0</v>
      </c>
      <c s="36">
        <f>ROUND(ROUND(H1874,2)*ROUND(G1874,5),2)</f>
      </c>
      <c r="O1874">
        <f>(I1874*21)/100</f>
      </c>
      <c t="s">
        <v>27</v>
      </c>
    </row>
    <row r="1875" spans="1:5" ht="12.75">
      <c r="A1875" s="37" t="s">
        <v>55</v>
      </c>
      <c r="E1875" s="38" t="s">
        <v>58</v>
      </c>
    </row>
    <row r="1876" spans="1:5" ht="12.75">
      <c r="A1876" s="39" t="s">
        <v>57</v>
      </c>
      <c r="E1876" s="40" t="s">
        <v>58</v>
      </c>
    </row>
    <row r="1877" spans="1:5" ht="12.75">
      <c r="A1877" t="s">
        <v>59</v>
      </c>
      <c r="E1877" s="38" t="s">
        <v>58</v>
      </c>
    </row>
    <row r="1878" spans="1:16" ht="25.5">
      <c r="A1878" s="26" t="s">
        <v>50</v>
      </c>
      <c s="31" t="s">
        <v>6285</v>
      </c>
      <c s="31" t="s">
        <v>6277</v>
      </c>
      <c s="26" t="s">
        <v>4186</v>
      </c>
      <c s="32" t="s">
        <v>6286</v>
      </c>
      <c s="33" t="s">
        <v>82</v>
      </c>
      <c s="34">
        <v>1</v>
      </c>
      <c s="35">
        <v>0</v>
      </c>
      <c s="36">
        <f>ROUND(ROUND(H1878,2)*ROUND(G1878,5),2)</f>
      </c>
      <c r="O1878">
        <f>(I1878*21)/100</f>
      </c>
      <c t="s">
        <v>27</v>
      </c>
    </row>
    <row r="1879" spans="1:5" ht="12.75">
      <c r="A1879" s="37" t="s">
        <v>55</v>
      </c>
      <c r="E1879" s="38" t="s">
        <v>58</v>
      </c>
    </row>
    <row r="1880" spans="1:5" ht="12.75">
      <c r="A1880" s="39" t="s">
        <v>57</v>
      </c>
      <c r="E1880" s="40" t="s">
        <v>58</v>
      </c>
    </row>
    <row r="1881" spans="1:5" ht="12.75">
      <c r="A1881" t="s">
        <v>59</v>
      </c>
      <c r="E1881" s="38" t="s">
        <v>58</v>
      </c>
    </row>
    <row r="1882" spans="1:16" ht="25.5">
      <c r="A1882" s="26" t="s">
        <v>50</v>
      </c>
      <c s="31" t="s">
        <v>6287</v>
      </c>
      <c s="31" t="s">
        <v>6277</v>
      </c>
      <c s="26" t="s">
        <v>2505</v>
      </c>
      <c s="32" t="s">
        <v>5489</v>
      </c>
      <c s="33" t="s">
        <v>82</v>
      </c>
      <c s="34">
        <v>1</v>
      </c>
      <c s="35">
        <v>0</v>
      </c>
      <c s="36">
        <f>ROUND(ROUND(H1882,2)*ROUND(G1882,5),2)</f>
      </c>
      <c r="O1882">
        <f>(I1882*21)/100</f>
      </c>
      <c t="s">
        <v>27</v>
      </c>
    </row>
    <row r="1883" spans="1:5" ht="12.75">
      <c r="A1883" s="37" t="s">
        <v>55</v>
      </c>
      <c r="E1883" s="38" t="s">
        <v>58</v>
      </c>
    </row>
    <row r="1884" spans="1:5" ht="12.75">
      <c r="A1884" s="39" t="s">
        <v>57</v>
      </c>
      <c r="E1884" s="40" t="s">
        <v>58</v>
      </c>
    </row>
    <row r="1885" spans="1:5" ht="12.75">
      <c r="A1885" t="s">
        <v>59</v>
      </c>
      <c r="E1885" s="38" t="s">
        <v>58</v>
      </c>
    </row>
    <row r="1886" spans="1:16" ht="25.5">
      <c r="A1886" s="26" t="s">
        <v>50</v>
      </c>
      <c s="31" t="s">
        <v>6288</v>
      </c>
      <c s="31" t="s">
        <v>6277</v>
      </c>
      <c s="26" t="s">
        <v>3310</v>
      </c>
      <c s="32" t="s">
        <v>5489</v>
      </c>
      <c s="33" t="s">
        <v>82</v>
      </c>
      <c s="34">
        <v>1</v>
      </c>
      <c s="35">
        <v>0</v>
      </c>
      <c s="36">
        <f>ROUND(ROUND(H1886,2)*ROUND(G1886,5),2)</f>
      </c>
      <c r="O1886">
        <f>(I1886*21)/100</f>
      </c>
      <c t="s">
        <v>27</v>
      </c>
    </row>
    <row r="1887" spans="1:5" ht="12.75">
      <c r="A1887" s="37" t="s">
        <v>55</v>
      </c>
      <c r="E1887" s="38" t="s">
        <v>58</v>
      </c>
    </row>
    <row r="1888" spans="1:5" ht="12.75">
      <c r="A1888" s="39" t="s">
        <v>57</v>
      </c>
      <c r="E1888" s="40" t="s">
        <v>58</v>
      </c>
    </row>
    <row r="1889" spans="1:5" ht="12.75">
      <c r="A1889" t="s">
        <v>59</v>
      </c>
      <c r="E1889" s="38" t="s">
        <v>58</v>
      </c>
    </row>
    <row r="1890" spans="1:16" ht="25.5">
      <c r="A1890" s="26" t="s">
        <v>50</v>
      </c>
      <c s="31" t="s">
        <v>6289</v>
      </c>
      <c s="31" t="s">
        <v>6277</v>
      </c>
      <c s="26" t="s">
        <v>3312</v>
      </c>
      <c s="32" t="s">
        <v>6290</v>
      </c>
      <c s="33" t="s">
        <v>82</v>
      </c>
      <c s="34">
        <v>1</v>
      </c>
      <c s="35">
        <v>0</v>
      </c>
      <c s="36">
        <f>ROUND(ROUND(H1890,2)*ROUND(G1890,5),2)</f>
      </c>
      <c r="O1890">
        <f>(I1890*21)/100</f>
      </c>
      <c t="s">
        <v>27</v>
      </c>
    </row>
    <row r="1891" spans="1:5" ht="12.75">
      <c r="A1891" s="37" t="s">
        <v>55</v>
      </c>
      <c r="E1891" s="38" t="s">
        <v>58</v>
      </c>
    </row>
    <row r="1892" spans="1:5" ht="12.75">
      <c r="A1892" s="39" t="s">
        <v>57</v>
      </c>
      <c r="E1892" s="40" t="s">
        <v>58</v>
      </c>
    </row>
    <row r="1893" spans="1:5" ht="12.75">
      <c r="A1893" t="s">
        <v>59</v>
      </c>
      <c r="E1893" s="38" t="s">
        <v>58</v>
      </c>
    </row>
    <row r="1894" spans="1:16" ht="25.5">
      <c r="A1894" s="26" t="s">
        <v>50</v>
      </c>
      <c s="31" t="s">
        <v>6291</v>
      </c>
      <c s="31" t="s">
        <v>6277</v>
      </c>
      <c s="26" t="s">
        <v>3314</v>
      </c>
      <c s="32" t="s">
        <v>5463</v>
      </c>
      <c s="33" t="s">
        <v>82</v>
      </c>
      <c s="34">
        <v>1</v>
      </c>
      <c s="35">
        <v>0</v>
      </c>
      <c s="36">
        <f>ROUND(ROUND(H1894,2)*ROUND(G1894,5),2)</f>
      </c>
      <c r="O1894">
        <f>(I1894*21)/100</f>
      </c>
      <c t="s">
        <v>27</v>
      </c>
    </row>
    <row r="1895" spans="1:5" ht="12.75">
      <c r="A1895" s="37" t="s">
        <v>55</v>
      </c>
      <c r="E1895" s="38" t="s">
        <v>58</v>
      </c>
    </row>
    <row r="1896" spans="1:5" ht="12.75">
      <c r="A1896" s="39" t="s">
        <v>57</v>
      </c>
      <c r="E1896" s="40" t="s">
        <v>58</v>
      </c>
    </row>
    <row r="1897" spans="1:5" ht="12.75">
      <c r="A1897" t="s">
        <v>59</v>
      </c>
      <c r="E1897" s="38" t="s">
        <v>58</v>
      </c>
    </row>
    <row r="1898" spans="1:16" ht="25.5">
      <c r="A1898" s="26" t="s">
        <v>50</v>
      </c>
      <c s="31" t="s">
        <v>6292</v>
      </c>
      <c s="31" t="s">
        <v>6277</v>
      </c>
      <c s="26" t="s">
        <v>3316</v>
      </c>
      <c s="32" t="s">
        <v>6293</v>
      </c>
      <c s="33" t="s">
        <v>82</v>
      </c>
      <c s="34">
        <v>1</v>
      </c>
      <c s="35">
        <v>0</v>
      </c>
      <c s="36">
        <f>ROUND(ROUND(H1898,2)*ROUND(G1898,5),2)</f>
      </c>
      <c r="O1898">
        <f>(I1898*21)/100</f>
      </c>
      <c t="s">
        <v>27</v>
      </c>
    </row>
    <row r="1899" spans="1:5" ht="12.75">
      <c r="A1899" s="37" t="s">
        <v>55</v>
      </c>
      <c r="E1899" s="38" t="s">
        <v>58</v>
      </c>
    </row>
    <row r="1900" spans="1:5" ht="12.75">
      <c r="A1900" s="39" t="s">
        <v>57</v>
      </c>
      <c r="E1900" s="40" t="s">
        <v>58</v>
      </c>
    </row>
    <row r="1901" spans="1:5" ht="12.75">
      <c r="A1901" t="s">
        <v>59</v>
      </c>
      <c r="E1901" s="38" t="s">
        <v>58</v>
      </c>
    </row>
    <row r="1902" spans="1:16" ht="25.5">
      <c r="A1902" s="26" t="s">
        <v>50</v>
      </c>
      <c s="31" t="s">
        <v>6294</v>
      </c>
      <c s="31" t="s">
        <v>6277</v>
      </c>
      <c s="26" t="s">
        <v>3318</v>
      </c>
      <c s="32" t="s">
        <v>6295</v>
      </c>
      <c s="33" t="s">
        <v>82</v>
      </c>
      <c s="34">
        <v>1</v>
      </c>
      <c s="35">
        <v>0</v>
      </c>
      <c s="36">
        <f>ROUND(ROUND(H1902,2)*ROUND(G1902,5),2)</f>
      </c>
      <c r="O1902">
        <f>(I1902*21)/100</f>
      </c>
      <c t="s">
        <v>27</v>
      </c>
    </row>
    <row r="1903" spans="1:5" ht="12.75">
      <c r="A1903" s="37" t="s">
        <v>55</v>
      </c>
      <c r="E1903" s="38" t="s">
        <v>58</v>
      </c>
    </row>
    <row r="1904" spans="1:5" ht="12.75">
      <c r="A1904" s="39" t="s">
        <v>57</v>
      </c>
      <c r="E1904" s="40" t="s">
        <v>58</v>
      </c>
    </row>
    <row r="1905" spans="1:5" ht="12.75">
      <c r="A1905" t="s">
        <v>59</v>
      </c>
      <c r="E1905" s="38" t="s">
        <v>58</v>
      </c>
    </row>
    <row r="1906" spans="1:16" ht="25.5">
      <c r="A1906" s="26" t="s">
        <v>50</v>
      </c>
      <c s="31" t="s">
        <v>6296</v>
      </c>
      <c s="31" t="s">
        <v>6277</v>
      </c>
      <c s="26" t="s">
        <v>4189</v>
      </c>
      <c s="32" t="s">
        <v>5467</v>
      </c>
      <c s="33" t="s">
        <v>82</v>
      </c>
      <c s="34">
        <v>1</v>
      </c>
      <c s="35">
        <v>0</v>
      </c>
      <c s="36">
        <f>ROUND(ROUND(H1906,2)*ROUND(G1906,5),2)</f>
      </c>
      <c r="O1906">
        <f>(I1906*21)/100</f>
      </c>
      <c t="s">
        <v>27</v>
      </c>
    </row>
    <row r="1907" spans="1:5" ht="12.75">
      <c r="A1907" s="37" t="s">
        <v>55</v>
      </c>
      <c r="E1907" s="38" t="s">
        <v>58</v>
      </c>
    </row>
    <row r="1908" spans="1:5" ht="12.75">
      <c r="A1908" s="39" t="s">
        <v>57</v>
      </c>
      <c r="E1908" s="40" t="s">
        <v>58</v>
      </c>
    </row>
    <row r="1909" spans="1:5" ht="12.75">
      <c r="A1909" t="s">
        <v>59</v>
      </c>
      <c r="E1909" s="38" t="s">
        <v>58</v>
      </c>
    </row>
    <row r="1910" spans="1:16" ht="25.5">
      <c r="A1910" s="26" t="s">
        <v>50</v>
      </c>
      <c s="31" t="s">
        <v>6297</v>
      </c>
      <c s="31" t="s">
        <v>6277</v>
      </c>
      <c s="26" t="s">
        <v>4190</v>
      </c>
      <c s="32" t="s">
        <v>6286</v>
      </c>
      <c s="33" t="s">
        <v>82</v>
      </c>
      <c s="34">
        <v>1</v>
      </c>
      <c s="35">
        <v>0</v>
      </c>
      <c s="36">
        <f>ROUND(ROUND(H1910,2)*ROUND(G1910,5),2)</f>
      </c>
      <c r="O1910">
        <f>(I1910*21)/100</f>
      </c>
      <c t="s">
        <v>27</v>
      </c>
    </row>
    <row r="1911" spans="1:5" ht="12.75">
      <c r="A1911" s="37" t="s">
        <v>55</v>
      </c>
      <c r="E1911" s="38" t="s">
        <v>58</v>
      </c>
    </row>
    <row r="1912" spans="1:5" ht="12.75">
      <c r="A1912" s="39" t="s">
        <v>57</v>
      </c>
      <c r="E1912" s="40" t="s">
        <v>58</v>
      </c>
    </row>
    <row r="1913" spans="1:5" ht="12.75">
      <c r="A1913" t="s">
        <v>59</v>
      </c>
      <c r="E1913" s="38" t="s">
        <v>58</v>
      </c>
    </row>
    <row r="1914" spans="1:16" ht="25.5">
      <c r="A1914" s="26" t="s">
        <v>50</v>
      </c>
      <c s="31" t="s">
        <v>6298</v>
      </c>
      <c s="31" t="s">
        <v>6299</v>
      </c>
      <c s="26" t="s">
        <v>52</v>
      </c>
      <c s="32" t="s">
        <v>6300</v>
      </c>
      <c s="33" t="s">
        <v>82</v>
      </c>
      <c s="34">
        <v>1</v>
      </c>
      <c s="35">
        <v>0</v>
      </c>
      <c s="36">
        <f>ROUND(ROUND(H1914,2)*ROUND(G1914,5),2)</f>
      </c>
      <c r="O1914">
        <f>(I1914*21)/100</f>
      </c>
      <c t="s">
        <v>27</v>
      </c>
    </row>
    <row r="1915" spans="1:5" ht="12.75">
      <c r="A1915" s="37" t="s">
        <v>55</v>
      </c>
      <c r="E1915" s="38" t="s">
        <v>58</v>
      </c>
    </row>
    <row r="1916" spans="1:5" ht="12.75">
      <c r="A1916" s="39" t="s">
        <v>57</v>
      </c>
      <c r="E1916" s="40" t="s">
        <v>58</v>
      </c>
    </row>
    <row r="1917" spans="1:5" ht="12.75">
      <c r="A1917" t="s">
        <v>59</v>
      </c>
      <c r="E1917" s="38" t="s">
        <v>58</v>
      </c>
    </row>
    <row r="1918" spans="1:16" ht="25.5">
      <c r="A1918" s="26" t="s">
        <v>50</v>
      </c>
      <c s="31" t="s">
        <v>6301</v>
      </c>
      <c s="31" t="s">
        <v>6302</v>
      </c>
      <c s="26" t="s">
        <v>52</v>
      </c>
      <c s="32" t="s">
        <v>6303</v>
      </c>
      <c s="33" t="s">
        <v>82</v>
      </c>
      <c s="34">
        <v>1</v>
      </c>
      <c s="35">
        <v>0</v>
      </c>
      <c s="36">
        <f>ROUND(ROUND(H1918,2)*ROUND(G1918,5),2)</f>
      </c>
      <c r="O1918">
        <f>(I1918*21)/100</f>
      </c>
      <c t="s">
        <v>27</v>
      </c>
    </row>
    <row r="1919" spans="1:5" ht="12.75">
      <c r="A1919" s="37" t="s">
        <v>55</v>
      </c>
      <c r="E1919" s="38" t="s">
        <v>58</v>
      </c>
    </row>
    <row r="1920" spans="1:5" ht="12.75">
      <c r="A1920" s="39" t="s">
        <v>57</v>
      </c>
      <c r="E1920" s="40" t="s">
        <v>58</v>
      </c>
    </row>
    <row r="1921" spans="1:5" ht="12.75">
      <c r="A1921" t="s">
        <v>59</v>
      </c>
      <c r="E1921" s="38" t="s">
        <v>58</v>
      </c>
    </row>
    <row r="1922" spans="1:16" ht="25.5">
      <c r="A1922" s="26" t="s">
        <v>50</v>
      </c>
      <c s="31" t="s">
        <v>6304</v>
      </c>
      <c s="31" t="s">
        <v>6305</v>
      </c>
      <c s="26" t="s">
        <v>52</v>
      </c>
      <c s="32" t="s">
        <v>6306</v>
      </c>
      <c s="33" t="s">
        <v>82</v>
      </c>
      <c s="34">
        <v>1</v>
      </c>
      <c s="35">
        <v>0</v>
      </c>
      <c s="36">
        <f>ROUND(ROUND(H1922,2)*ROUND(G1922,5),2)</f>
      </c>
      <c r="O1922">
        <f>(I1922*21)/100</f>
      </c>
      <c t="s">
        <v>27</v>
      </c>
    </row>
    <row r="1923" spans="1:5" ht="12.75">
      <c r="A1923" s="37" t="s">
        <v>55</v>
      </c>
      <c r="E1923" s="38" t="s">
        <v>58</v>
      </c>
    </row>
    <row r="1924" spans="1:5" ht="12.75">
      <c r="A1924" s="39" t="s">
        <v>57</v>
      </c>
      <c r="E1924" s="40" t="s">
        <v>58</v>
      </c>
    </row>
    <row r="1925" spans="1:5" ht="12.75">
      <c r="A1925" t="s">
        <v>59</v>
      </c>
      <c r="E1925" s="38" t="s">
        <v>58</v>
      </c>
    </row>
    <row r="1926" spans="1:16" ht="25.5">
      <c r="A1926" s="26" t="s">
        <v>50</v>
      </c>
      <c s="31" t="s">
        <v>6307</v>
      </c>
      <c s="31" t="s">
        <v>6305</v>
      </c>
      <c s="26" t="s">
        <v>2502</v>
      </c>
      <c s="32" t="s">
        <v>5483</v>
      </c>
      <c s="33" t="s">
        <v>82</v>
      </c>
      <c s="34">
        <v>1</v>
      </c>
      <c s="35">
        <v>0</v>
      </c>
      <c s="36">
        <f>ROUND(ROUND(H1926,2)*ROUND(G1926,5),2)</f>
      </c>
      <c r="O1926">
        <f>(I1926*21)/100</f>
      </c>
      <c t="s">
        <v>27</v>
      </c>
    </row>
    <row r="1927" spans="1:5" ht="12.75">
      <c r="A1927" s="37" t="s">
        <v>55</v>
      </c>
      <c r="E1927" s="38" t="s">
        <v>58</v>
      </c>
    </row>
    <row r="1928" spans="1:5" ht="12.75">
      <c r="A1928" s="39" t="s">
        <v>57</v>
      </c>
      <c r="E1928" s="40" t="s">
        <v>58</v>
      </c>
    </row>
    <row r="1929" spans="1:5" ht="12.75">
      <c r="A1929" t="s">
        <v>59</v>
      </c>
      <c r="E1929" s="38" t="s">
        <v>58</v>
      </c>
    </row>
    <row r="1930" spans="1:16" ht="25.5">
      <c r="A1930" s="26" t="s">
        <v>50</v>
      </c>
      <c s="31" t="s">
        <v>6308</v>
      </c>
      <c s="31" t="s">
        <v>6305</v>
      </c>
      <c s="26" t="s">
        <v>4183</v>
      </c>
      <c s="32" t="s">
        <v>6309</v>
      </c>
      <c s="33" t="s">
        <v>82</v>
      </c>
      <c s="34">
        <v>1</v>
      </c>
      <c s="35">
        <v>0</v>
      </c>
      <c s="36">
        <f>ROUND(ROUND(H1930,2)*ROUND(G1930,5),2)</f>
      </c>
      <c r="O1930">
        <f>(I1930*21)/100</f>
      </c>
      <c t="s">
        <v>27</v>
      </c>
    </row>
    <row r="1931" spans="1:5" ht="12.75">
      <c r="A1931" s="37" t="s">
        <v>55</v>
      </c>
      <c r="E1931" s="38" t="s">
        <v>58</v>
      </c>
    </row>
    <row r="1932" spans="1:5" ht="12.75">
      <c r="A1932" s="39" t="s">
        <v>57</v>
      </c>
      <c r="E1932" s="40" t="s">
        <v>58</v>
      </c>
    </row>
    <row r="1933" spans="1:5" ht="12.75">
      <c r="A1933" t="s">
        <v>59</v>
      </c>
      <c r="E1933" s="38" t="s">
        <v>58</v>
      </c>
    </row>
    <row r="1934" spans="1:16" ht="25.5">
      <c r="A1934" s="26" t="s">
        <v>50</v>
      </c>
      <c s="31" t="s">
        <v>6310</v>
      </c>
      <c s="31" t="s">
        <v>6305</v>
      </c>
      <c s="26" t="s">
        <v>4184</v>
      </c>
      <c s="32" t="s">
        <v>6311</v>
      </c>
      <c s="33" t="s">
        <v>82</v>
      </c>
      <c s="34">
        <v>1</v>
      </c>
      <c s="35">
        <v>0</v>
      </c>
      <c s="36">
        <f>ROUND(ROUND(H1934,2)*ROUND(G1934,5),2)</f>
      </c>
      <c r="O1934">
        <f>(I1934*21)/100</f>
      </c>
      <c t="s">
        <v>27</v>
      </c>
    </row>
    <row r="1935" spans="1:5" ht="12.75">
      <c r="A1935" s="37" t="s">
        <v>55</v>
      </c>
      <c r="E1935" s="38" t="s">
        <v>58</v>
      </c>
    </row>
    <row r="1936" spans="1:5" ht="12.75">
      <c r="A1936" s="39" t="s">
        <v>57</v>
      </c>
      <c r="E1936" s="40" t="s">
        <v>58</v>
      </c>
    </row>
    <row r="1937" spans="1:5" ht="12.75">
      <c r="A1937" t="s">
        <v>59</v>
      </c>
      <c r="E1937" s="38" t="s">
        <v>58</v>
      </c>
    </row>
    <row r="1938" spans="1:16" ht="25.5">
      <c r="A1938" s="26" t="s">
        <v>50</v>
      </c>
      <c s="31" t="s">
        <v>6312</v>
      </c>
      <c s="31" t="s">
        <v>6305</v>
      </c>
      <c s="26" t="s">
        <v>2505</v>
      </c>
      <c s="32" t="s">
        <v>6313</v>
      </c>
      <c s="33" t="s">
        <v>82</v>
      </c>
      <c s="34">
        <v>1</v>
      </c>
      <c s="35">
        <v>0</v>
      </c>
      <c s="36">
        <f>ROUND(ROUND(H1938,2)*ROUND(G1938,5),2)</f>
      </c>
      <c r="O1938">
        <f>(I1938*21)/100</f>
      </c>
      <c t="s">
        <v>27</v>
      </c>
    </row>
    <row r="1939" spans="1:5" ht="12.75">
      <c r="A1939" s="37" t="s">
        <v>55</v>
      </c>
      <c r="E1939" s="38" t="s">
        <v>58</v>
      </c>
    </row>
    <row r="1940" spans="1:5" ht="12.75">
      <c r="A1940" s="39" t="s">
        <v>57</v>
      </c>
      <c r="E1940" s="40" t="s">
        <v>58</v>
      </c>
    </row>
    <row r="1941" spans="1:5" ht="12.75">
      <c r="A1941" t="s">
        <v>59</v>
      </c>
      <c r="E1941" s="38" t="s">
        <v>58</v>
      </c>
    </row>
    <row r="1942" spans="1:16" ht="25.5">
      <c r="A1942" s="26" t="s">
        <v>50</v>
      </c>
      <c s="31" t="s">
        <v>6314</v>
      </c>
      <c s="31" t="s">
        <v>6305</v>
      </c>
      <c s="26" t="s">
        <v>3310</v>
      </c>
      <c s="32" t="s">
        <v>6315</v>
      </c>
      <c s="33" t="s">
        <v>82</v>
      </c>
      <c s="34">
        <v>1</v>
      </c>
      <c s="35">
        <v>0</v>
      </c>
      <c s="36">
        <f>ROUND(ROUND(H1942,2)*ROUND(G1942,5),2)</f>
      </c>
      <c r="O1942">
        <f>(I1942*21)/100</f>
      </c>
      <c t="s">
        <v>27</v>
      </c>
    </row>
    <row r="1943" spans="1:5" ht="12.75">
      <c r="A1943" s="37" t="s">
        <v>55</v>
      </c>
      <c r="E1943" s="38" t="s">
        <v>58</v>
      </c>
    </row>
    <row r="1944" spans="1:5" ht="12.75">
      <c r="A1944" s="39" t="s">
        <v>57</v>
      </c>
      <c r="E1944" s="40" t="s">
        <v>58</v>
      </c>
    </row>
    <row r="1945" spans="1:5" ht="12.75">
      <c r="A1945" t="s">
        <v>59</v>
      </c>
      <c r="E1945" s="38" t="s">
        <v>58</v>
      </c>
    </row>
    <row r="1946" spans="1:16" ht="25.5">
      <c r="A1946" s="26" t="s">
        <v>50</v>
      </c>
      <c s="31" t="s">
        <v>6316</v>
      </c>
      <c s="31" t="s">
        <v>6305</v>
      </c>
      <c s="26" t="s">
        <v>3312</v>
      </c>
      <c s="32" t="s">
        <v>6317</v>
      </c>
      <c s="33" t="s">
        <v>82</v>
      </c>
      <c s="34">
        <v>1</v>
      </c>
      <c s="35">
        <v>0</v>
      </c>
      <c s="36">
        <f>ROUND(ROUND(H1946,2)*ROUND(G1946,5),2)</f>
      </c>
      <c r="O1946">
        <f>(I1946*21)/100</f>
      </c>
      <c t="s">
        <v>27</v>
      </c>
    </row>
    <row r="1947" spans="1:5" ht="12.75">
      <c r="A1947" s="37" t="s">
        <v>55</v>
      </c>
      <c r="E1947" s="38" t="s">
        <v>58</v>
      </c>
    </row>
    <row r="1948" spans="1:5" ht="12.75">
      <c r="A1948" s="39" t="s">
        <v>57</v>
      </c>
      <c r="E1948" s="40" t="s">
        <v>58</v>
      </c>
    </row>
    <row r="1949" spans="1:5" ht="12.75">
      <c r="A1949" t="s">
        <v>59</v>
      </c>
      <c r="E1949" s="38" t="s">
        <v>58</v>
      </c>
    </row>
    <row r="1950" spans="1:16" ht="25.5">
      <c r="A1950" s="26" t="s">
        <v>50</v>
      </c>
      <c s="31" t="s">
        <v>6318</v>
      </c>
      <c s="31" t="s">
        <v>6305</v>
      </c>
      <c s="26" t="s">
        <v>3314</v>
      </c>
      <c s="32" t="s">
        <v>6247</v>
      </c>
      <c s="33" t="s">
        <v>82</v>
      </c>
      <c s="34">
        <v>1</v>
      </c>
      <c s="35">
        <v>0</v>
      </c>
      <c s="36">
        <f>ROUND(ROUND(H1950,2)*ROUND(G1950,5),2)</f>
      </c>
      <c r="O1950">
        <f>(I1950*21)/100</f>
      </c>
      <c t="s">
        <v>27</v>
      </c>
    </row>
    <row r="1951" spans="1:5" ht="12.75">
      <c r="A1951" s="37" t="s">
        <v>55</v>
      </c>
      <c r="E1951" s="38" t="s">
        <v>58</v>
      </c>
    </row>
    <row r="1952" spans="1:5" ht="12.75">
      <c r="A1952" s="39" t="s">
        <v>57</v>
      </c>
      <c r="E1952" s="40" t="s">
        <v>58</v>
      </c>
    </row>
    <row r="1953" spans="1:5" ht="12.75">
      <c r="A1953" t="s">
        <v>59</v>
      </c>
      <c r="E1953" s="38" t="s">
        <v>58</v>
      </c>
    </row>
    <row r="1954" spans="1:16" ht="25.5">
      <c r="A1954" s="26" t="s">
        <v>50</v>
      </c>
      <c s="31" t="s">
        <v>6319</v>
      </c>
      <c s="31" t="s">
        <v>6305</v>
      </c>
      <c s="26" t="s">
        <v>3316</v>
      </c>
      <c s="32" t="s">
        <v>6320</v>
      </c>
      <c s="33" t="s">
        <v>82</v>
      </c>
      <c s="34">
        <v>1</v>
      </c>
      <c s="35">
        <v>0</v>
      </c>
      <c s="36">
        <f>ROUND(ROUND(H1954,2)*ROUND(G1954,5),2)</f>
      </c>
      <c r="O1954">
        <f>(I1954*21)/100</f>
      </c>
      <c t="s">
        <v>27</v>
      </c>
    </row>
    <row r="1955" spans="1:5" ht="12.75">
      <c r="A1955" s="37" t="s">
        <v>55</v>
      </c>
      <c r="E1955" s="38" t="s">
        <v>58</v>
      </c>
    </row>
    <row r="1956" spans="1:5" ht="12.75">
      <c r="A1956" s="39" t="s">
        <v>57</v>
      </c>
      <c r="E1956" s="40" t="s">
        <v>58</v>
      </c>
    </row>
    <row r="1957" spans="1:5" ht="12.75">
      <c r="A1957" t="s">
        <v>59</v>
      </c>
      <c r="E1957" s="38" t="s">
        <v>58</v>
      </c>
    </row>
    <row r="1958" spans="1:16" ht="25.5">
      <c r="A1958" s="26" t="s">
        <v>50</v>
      </c>
      <c s="31" t="s">
        <v>6321</v>
      </c>
      <c s="31" t="s">
        <v>6305</v>
      </c>
      <c s="26" t="s">
        <v>3318</v>
      </c>
      <c s="32" t="s">
        <v>6322</v>
      </c>
      <c s="33" t="s">
        <v>82</v>
      </c>
      <c s="34">
        <v>1</v>
      </c>
      <c s="35">
        <v>0</v>
      </c>
      <c s="36">
        <f>ROUND(ROUND(H1958,2)*ROUND(G1958,5),2)</f>
      </c>
      <c r="O1958">
        <f>(I1958*21)/100</f>
      </c>
      <c t="s">
        <v>27</v>
      </c>
    </row>
    <row r="1959" spans="1:5" ht="12.75">
      <c r="A1959" s="37" t="s">
        <v>55</v>
      </c>
      <c r="E1959" s="38" t="s">
        <v>58</v>
      </c>
    </row>
    <row r="1960" spans="1:5" ht="12.75">
      <c r="A1960" s="39" t="s">
        <v>57</v>
      </c>
      <c r="E1960" s="40" t="s">
        <v>58</v>
      </c>
    </row>
    <row r="1961" spans="1:5" ht="12.75">
      <c r="A1961" t="s">
        <v>59</v>
      </c>
      <c r="E1961" s="38" t="s">
        <v>58</v>
      </c>
    </row>
    <row r="1962" spans="1:16" ht="25.5">
      <c r="A1962" s="26" t="s">
        <v>50</v>
      </c>
      <c s="31" t="s">
        <v>6323</v>
      </c>
      <c s="31" t="s">
        <v>6305</v>
      </c>
      <c s="26" t="s">
        <v>4189</v>
      </c>
      <c s="32" t="s">
        <v>6324</v>
      </c>
      <c s="33" t="s">
        <v>82</v>
      </c>
      <c s="34">
        <v>1</v>
      </c>
      <c s="35">
        <v>0</v>
      </c>
      <c s="36">
        <f>ROUND(ROUND(H1962,2)*ROUND(G1962,5),2)</f>
      </c>
      <c r="O1962">
        <f>(I1962*21)/100</f>
      </c>
      <c t="s">
        <v>27</v>
      </c>
    </row>
    <row r="1963" spans="1:5" ht="12.75">
      <c r="A1963" s="37" t="s">
        <v>55</v>
      </c>
      <c r="E1963" s="38" t="s">
        <v>58</v>
      </c>
    </row>
    <row r="1964" spans="1:5" ht="12.75">
      <c r="A1964" s="39" t="s">
        <v>57</v>
      </c>
      <c r="E1964" s="40" t="s">
        <v>58</v>
      </c>
    </row>
    <row r="1965" spans="1:5" ht="12.75">
      <c r="A1965" t="s">
        <v>59</v>
      </c>
      <c r="E1965" s="38" t="s">
        <v>58</v>
      </c>
    </row>
    <row r="1966" spans="1:16" ht="25.5">
      <c r="A1966" s="26" t="s">
        <v>50</v>
      </c>
      <c s="31" t="s">
        <v>6325</v>
      </c>
      <c s="31" t="s">
        <v>6305</v>
      </c>
      <c s="26" t="s">
        <v>4190</v>
      </c>
      <c s="32" t="s">
        <v>6326</v>
      </c>
      <c s="33" t="s">
        <v>82</v>
      </c>
      <c s="34">
        <v>1</v>
      </c>
      <c s="35">
        <v>0</v>
      </c>
      <c s="36">
        <f>ROUND(ROUND(H1966,2)*ROUND(G1966,5),2)</f>
      </c>
      <c r="O1966">
        <f>(I1966*21)/100</f>
      </c>
      <c t="s">
        <v>27</v>
      </c>
    </row>
    <row r="1967" spans="1:5" ht="12.75">
      <c r="A1967" s="37" t="s">
        <v>55</v>
      </c>
      <c r="E1967" s="38" t="s">
        <v>58</v>
      </c>
    </row>
    <row r="1968" spans="1:5" ht="12.75">
      <c r="A1968" s="39" t="s">
        <v>57</v>
      </c>
      <c r="E1968" s="40" t="s">
        <v>58</v>
      </c>
    </row>
    <row r="1969" spans="1:5" ht="12.75">
      <c r="A1969" t="s">
        <v>59</v>
      </c>
      <c r="E1969" s="38" t="s">
        <v>58</v>
      </c>
    </row>
    <row r="1970" spans="1:16" ht="25.5">
      <c r="A1970" s="26" t="s">
        <v>50</v>
      </c>
      <c s="31" t="s">
        <v>6327</v>
      </c>
      <c s="31" t="s">
        <v>6328</v>
      </c>
      <c s="26" t="s">
        <v>52</v>
      </c>
      <c s="32" t="s">
        <v>6236</v>
      </c>
      <c s="33" t="s">
        <v>82</v>
      </c>
      <c s="34">
        <v>1</v>
      </c>
      <c s="35">
        <v>0</v>
      </c>
      <c s="36">
        <f>ROUND(ROUND(H1970,2)*ROUND(G1970,5),2)</f>
      </c>
      <c r="O1970">
        <f>(I1970*21)/100</f>
      </c>
      <c t="s">
        <v>27</v>
      </c>
    </row>
    <row r="1971" spans="1:5" ht="12.75">
      <c r="A1971" s="37" t="s">
        <v>55</v>
      </c>
      <c r="E1971" s="38" t="s">
        <v>58</v>
      </c>
    </row>
    <row r="1972" spans="1:5" ht="12.75">
      <c r="A1972" s="39" t="s">
        <v>57</v>
      </c>
      <c r="E1972" s="40" t="s">
        <v>58</v>
      </c>
    </row>
    <row r="1973" spans="1:5" ht="12.75">
      <c r="A1973" t="s">
        <v>59</v>
      </c>
      <c r="E1973" s="38" t="s">
        <v>58</v>
      </c>
    </row>
    <row r="1974" spans="1:16" ht="25.5">
      <c r="A1974" s="26" t="s">
        <v>50</v>
      </c>
      <c s="31" t="s">
        <v>6329</v>
      </c>
      <c s="31" t="s">
        <v>6328</v>
      </c>
      <c s="26" t="s">
        <v>2502</v>
      </c>
      <c s="32" t="s">
        <v>6278</v>
      </c>
      <c s="33" t="s">
        <v>82</v>
      </c>
      <c s="34">
        <v>1</v>
      </c>
      <c s="35">
        <v>0</v>
      </c>
      <c s="36">
        <f>ROUND(ROUND(H1974,2)*ROUND(G1974,5),2)</f>
      </c>
      <c r="O1974">
        <f>(I1974*21)/100</f>
      </c>
      <c t="s">
        <v>27</v>
      </c>
    </row>
    <row r="1975" spans="1:5" ht="12.75">
      <c r="A1975" s="37" t="s">
        <v>55</v>
      </c>
      <c r="E1975" s="38" t="s">
        <v>58</v>
      </c>
    </row>
    <row r="1976" spans="1:5" ht="12.75">
      <c r="A1976" s="39" t="s">
        <v>57</v>
      </c>
      <c r="E1976" s="40" t="s">
        <v>58</v>
      </c>
    </row>
    <row r="1977" spans="1:5" ht="12.75">
      <c r="A1977" t="s">
        <v>59</v>
      </c>
      <c r="E1977" s="38" t="s">
        <v>58</v>
      </c>
    </row>
    <row r="1978" spans="1:16" ht="25.5">
      <c r="A1978" s="26" t="s">
        <v>50</v>
      </c>
      <c s="31" t="s">
        <v>6330</v>
      </c>
      <c s="31" t="s">
        <v>6328</v>
      </c>
      <c s="26" t="s">
        <v>2505</v>
      </c>
      <c s="32" t="s">
        <v>6280</v>
      </c>
      <c s="33" t="s">
        <v>82</v>
      </c>
      <c s="34">
        <v>1</v>
      </c>
      <c s="35">
        <v>0</v>
      </c>
      <c s="36">
        <f>ROUND(ROUND(H1978,2)*ROUND(G1978,5),2)</f>
      </c>
      <c r="O1978">
        <f>(I1978*21)/100</f>
      </c>
      <c t="s">
        <v>27</v>
      </c>
    </row>
    <row r="1979" spans="1:5" ht="12.75">
      <c r="A1979" s="37" t="s">
        <v>55</v>
      </c>
      <c r="E1979" s="38" t="s">
        <v>58</v>
      </c>
    </row>
    <row r="1980" spans="1:5" ht="12.75">
      <c r="A1980" s="39" t="s">
        <v>57</v>
      </c>
      <c r="E1980" s="40" t="s">
        <v>58</v>
      </c>
    </row>
    <row r="1981" spans="1:5" ht="12.75">
      <c r="A1981" t="s">
        <v>59</v>
      </c>
      <c r="E1981" s="38" t="s">
        <v>58</v>
      </c>
    </row>
    <row r="1982" spans="1:16" ht="25.5">
      <c r="A1982" s="26" t="s">
        <v>50</v>
      </c>
      <c s="31" t="s">
        <v>6331</v>
      </c>
      <c s="31" t="s">
        <v>6328</v>
      </c>
      <c s="26" t="s">
        <v>3310</v>
      </c>
      <c s="32" t="s">
        <v>6332</v>
      </c>
      <c s="33" t="s">
        <v>82</v>
      </c>
      <c s="34">
        <v>1</v>
      </c>
      <c s="35">
        <v>0</v>
      </c>
      <c s="36">
        <f>ROUND(ROUND(H1982,2)*ROUND(G1982,5),2)</f>
      </c>
      <c r="O1982">
        <f>(I1982*21)/100</f>
      </c>
      <c t="s">
        <v>27</v>
      </c>
    </row>
    <row r="1983" spans="1:5" ht="12.75">
      <c r="A1983" s="37" t="s">
        <v>55</v>
      </c>
      <c r="E1983" s="38" t="s">
        <v>58</v>
      </c>
    </row>
    <row r="1984" spans="1:5" ht="12.75">
      <c r="A1984" s="39" t="s">
        <v>57</v>
      </c>
      <c r="E1984" s="40" t="s">
        <v>58</v>
      </c>
    </row>
    <row r="1985" spans="1:5" ht="12.75">
      <c r="A1985" t="s">
        <v>59</v>
      </c>
      <c r="E1985" s="38" t="s">
        <v>58</v>
      </c>
    </row>
    <row r="1986" spans="1:16" ht="25.5">
      <c r="A1986" s="26" t="s">
        <v>50</v>
      </c>
      <c s="31" t="s">
        <v>6333</v>
      </c>
      <c s="31" t="s">
        <v>6328</v>
      </c>
      <c s="26" t="s">
        <v>3312</v>
      </c>
      <c s="32" t="s">
        <v>6334</v>
      </c>
      <c s="33" t="s">
        <v>82</v>
      </c>
      <c s="34">
        <v>1</v>
      </c>
      <c s="35">
        <v>0</v>
      </c>
      <c s="36">
        <f>ROUND(ROUND(H1986,2)*ROUND(G1986,5),2)</f>
      </c>
      <c r="O1986">
        <f>(I1986*21)/100</f>
      </c>
      <c t="s">
        <v>27</v>
      </c>
    </row>
    <row r="1987" spans="1:5" ht="12.75">
      <c r="A1987" s="37" t="s">
        <v>55</v>
      </c>
      <c r="E1987" s="38" t="s">
        <v>58</v>
      </c>
    </row>
    <row r="1988" spans="1:5" ht="12.75">
      <c r="A1988" s="39" t="s">
        <v>57</v>
      </c>
      <c r="E1988" s="40" t="s">
        <v>58</v>
      </c>
    </row>
    <row r="1989" spans="1:5" ht="12.75">
      <c r="A1989" t="s">
        <v>59</v>
      </c>
      <c r="E1989" s="38" t="s">
        <v>58</v>
      </c>
    </row>
    <row r="1990" spans="1:16" ht="25.5">
      <c r="A1990" s="26" t="s">
        <v>50</v>
      </c>
      <c s="31" t="s">
        <v>6335</v>
      </c>
      <c s="31" t="s">
        <v>6328</v>
      </c>
      <c s="26" t="s">
        <v>3314</v>
      </c>
      <c s="32" t="s">
        <v>6336</v>
      </c>
      <c s="33" t="s">
        <v>82</v>
      </c>
      <c s="34">
        <v>1</v>
      </c>
      <c s="35">
        <v>0</v>
      </c>
      <c s="36">
        <f>ROUND(ROUND(H1990,2)*ROUND(G1990,5),2)</f>
      </c>
      <c r="O1990">
        <f>(I1990*21)/100</f>
      </c>
      <c t="s">
        <v>27</v>
      </c>
    </row>
    <row r="1991" spans="1:5" ht="12.75">
      <c r="A1991" s="37" t="s">
        <v>55</v>
      </c>
      <c r="E1991" s="38" t="s">
        <v>58</v>
      </c>
    </row>
    <row r="1992" spans="1:5" ht="12.75">
      <c r="A1992" s="39" t="s">
        <v>57</v>
      </c>
      <c r="E1992" s="40" t="s">
        <v>58</v>
      </c>
    </row>
    <row r="1993" spans="1:5" ht="12.75">
      <c r="A1993" t="s">
        <v>59</v>
      </c>
      <c r="E1993" s="38" t="s">
        <v>58</v>
      </c>
    </row>
    <row r="1994" spans="1:16" ht="25.5">
      <c r="A1994" s="26" t="s">
        <v>50</v>
      </c>
      <c s="31" t="s">
        <v>6337</v>
      </c>
      <c s="31" t="s">
        <v>6328</v>
      </c>
      <c s="26" t="s">
        <v>3316</v>
      </c>
      <c s="32" t="s">
        <v>6295</v>
      </c>
      <c s="33" t="s">
        <v>82</v>
      </c>
      <c s="34">
        <v>1</v>
      </c>
      <c s="35">
        <v>0</v>
      </c>
      <c s="36">
        <f>ROUND(ROUND(H1994,2)*ROUND(G1994,5),2)</f>
      </c>
      <c r="O1994">
        <f>(I1994*21)/100</f>
      </c>
      <c t="s">
        <v>27</v>
      </c>
    </row>
    <row r="1995" spans="1:5" ht="12.75">
      <c r="A1995" s="37" t="s">
        <v>55</v>
      </c>
      <c r="E1995" s="38" t="s">
        <v>58</v>
      </c>
    </row>
    <row r="1996" spans="1:5" ht="12.75">
      <c r="A1996" s="39" t="s">
        <v>57</v>
      </c>
      <c r="E1996" s="40" t="s">
        <v>58</v>
      </c>
    </row>
    <row r="1997" spans="1:5" ht="12.75">
      <c r="A1997" t="s">
        <v>59</v>
      </c>
      <c r="E1997" s="38" t="s">
        <v>58</v>
      </c>
    </row>
    <row r="1998" spans="1:16" ht="25.5">
      <c r="A1998" s="26" t="s">
        <v>50</v>
      </c>
      <c s="31" t="s">
        <v>6338</v>
      </c>
      <c s="31" t="s">
        <v>6328</v>
      </c>
      <c s="26" t="s">
        <v>3318</v>
      </c>
      <c s="32" t="s">
        <v>6278</v>
      </c>
      <c s="33" t="s">
        <v>82</v>
      </c>
      <c s="34">
        <v>1</v>
      </c>
      <c s="35">
        <v>0</v>
      </c>
      <c s="36">
        <f>ROUND(ROUND(H1998,2)*ROUND(G1998,5),2)</f>
      </c>
      <c r="O1998">
        <f>(I1998*21)/100</f>
      </c>
      <c t="s">
        <v>27</v>
      </c>
    </row>
    <row r="1999" spans="1:5" ht="12.75">
      <c r="A1999" s="37" t="s">
        <v>55</v>
      </c>
      <c r="E1999" s="38" t="s">
        <v>58</v>
      </c>
    </row>
    <row r="2000" spans="1:5" ht="12.75">
      <c r="A2000" s="39" t="s">
        <v>57</v>
      </c>
      <c r="E2000" s="40" t="s">
        <v>58</v>
      </c>
    </row>
    <row r="2001" spans="1:5" ht="12.75">
      <c r="A2001" t="s">
        <v>59</v>
      </c>
      <c r="E2001" s="38" t="s">
        <v>58</v>
      </c>
    </row>
    <row r="2002" spans="1:16" ht="25.5">
      <c r="A2002" s="26" t="s">
        <v>50</v>
      </c>
      <c s="31" t="s">
        <v>6339</v>
      </c>
      <c s="31" t="s">
        <v>6340</v>
      </c>
      <c s="26" t="s">
        <v>52</v>
      </c>
      <c s="32" t="s">
        <v>6341</v>
      </c>
      <c s="33" t="s">
        <v>82</v>
      </c>
      <c s="34">
        <v>1</v>
      </c>
      <c s="35">
        <v>0</v>
      </c>
      <c s="36">
        <f>ROUND(ROUND(H2002,2)*ROUND(G2002,5),2)</f>
      </c>
      <c r="O2002">
        <f>(I2002*21)/100</f>
      </c>
      <c t="s">
        <v>27</v>
      </c>
    </row>
    <row r="2003" spans="1:5" ht="12.75">
      <c r="A2003" s="37" t="s">
        <v>55</v>
      </c>
      <c r="E2003" s="38" t="s">
        <v>58</v>
      </c>
    </row>
    <row r="2004" spans="1:5" ht="12.75">
      <c r="A2004" s="39" t="s">
        <v>57</v>
      </c>
      <c r="E2004" s="40" t="s">
        <v>58</v>
      </c>
    </row>
    <row r="2005" spans="1:5" ht="12.75">
      <c r="A2005" t="s">
        <v>59</v>
      </c>
      <c r="E2005" s="38" t="s">
        <v>58</v>
      </c>
    </row>
    <row r="2006" spans="1:16" ht="25.5">
      <c r="A2006" s="26" t="s">
        <v>50</v>
      </c>
      <c s="31" t="s">
        <v>6342</v>
      </c>
      <c s="31" t="s">
        <v>6340</v>
      </c>
      <c s="26" t="s">
        <v>2502</v>
      </c>
      <c s="32" t="s">
        <v>6343</v>
      </c>
      <c s="33" t="s">
        <v>82</v>
      </c>
      <c s="34">
        <v>1</v>
      </c>
      <c s="35">
        <v>0</v>
      </c>
      <c s="36">
        <f>ROUND(ROUND(H2006,2)*ROUND(G2006,5),2)</f>
      </c>
      <c r="O2006">
        <f>(I2006*21)/100</f>
      </c>
      <c t="s">
        <v>27</v>
      </c>
    </row>
    <row r="2007" spans="1:5" ht="12.75">
      <c r="A2007" s="37" t="s">
        <v>55</v>
      </c>
      <c r="E2007" s="38" t="s">
        <v>58</v>
      </c>
    </row>
    <row r="2008" spans="1:5" ht="12.75">
      <c r="A2008" s="39" t="s">
        <v>57</v>
      </c>
      <c r="E2008" s="40" t="s">
        <v>58</v>
      </c>
    </row>
    <row r="2009" spans="1:5" ht="12.75">
      <c r="A2009" t="s">
        <v>59</v>
      </c>
      <c r="E2009" s="38" t="s">
        <v>58</v>
      </c>
    </row>
    <row r="2010" spans="1:16" ht="25.5">
      <c r="A2010" s="26" t="s">
        <v>50</v>
      </c>
      <c s="31" t="s">
        <v>6344</v>
      </c>
      <c s="31" t="s">
        <v>6340</v>
      </c>
      <c s="26" t="s">
        <v>2505</v>
      </c>
      <c s="32" t="s">
        <v>6295</v>
      </c>
      <c s="33" t="s">
        <v>82</v>
      </c>
      <c s="34">
        <v>1</v>
      </c>
      <c s="35">
        <v>0</v>
      </c>
      <c s="36">
        <f>ROUND(ROUND(H2010,2)*ROUND(G2010,5),2)</f>
      </c>
      <c r="O2010">
        <f>(I2010*21)/100</f>
      </c>
      <c t="s">
        <v>27</v>
      </c>
    </row>
    <row r="2011" spans="1:5" ht="12.75">
      <c r="A2011" s="37" t="s">
        <v>55</v>
      </c>
      <c r="E2011" s="38" t="s">
        <v>58</v>
      </c>
    </row>
    <row r="2012" spans="1:5" ht="12.75">
      <c r="A2012" s="39" t="s">
        <v>57</v>
      </c>
      <c r="E2012" s="40" t="s">
        <v>58</v>
      </c>
    </row>
    <row r="2013" spans="1:5" ht="12.75">
      <c r="A2013" t="s">
        <v>59</v>
      </c>
      <c r="E2013" s="38" t="s">
        <v>58</v>
      </c>
    </row>
    <row r="2014" spans="1:16" ht="25.5">
      <c r="A2014" s="26" t="s">
        <v>50</v>
      </c>
      <c s="31" t="s">
        <v>6345</v>
      </c>
      <c s="31" t="s">
        <v>6340</v>
      </c>
      <c s="26" t="s">
        <v>3310</v>
      </c>
      <c s="32" t="s">
        <v>6278</v>
      </c>
      <c s="33" t="s">
        <v>82</v>
      </c>
      <c s="34">
        <v>1</v>
      </c>
      <c s="35">
        <v>0</v>
      </c>
      <c s="36">
        <f>ROUND(ROUND(H2014,2)*ROUND(G2014,5),2)</f>
      </c>
      <c r="O2014">
        <f>(I2014*21)/100</f>
      </c>
      <c t="s">
        <v>27</v>
      </c>
    </row>
    <row r="2015" spans="1:5" ht="12.75">
      <c r="A2015" s="37" t="s">
        <v>55</v>
      </c>
      <c r="E2015" s="38" t="s">
        <v>58</v>
      </c>
    </row>
    <row r="2016" spans="1:5" ht="12.75">
      <c r="A2016" s="39" t="s">
        <v>57</v>
      </c>
      <c r="E2016" s="40" t="s">
        <v>58</v>
      </c>
    </row>
    <row r="2017" spans="1:5" ht="12.75">
      <c r="A2017" t="s">
        <v>59</v>
      </c>
      <c r="E2017" s="38" t="s">
        <v>58</v>
      </c>
    </row>
    <row r="2018" spans="1:16" ht="25.5">
      <c r="A2018" s="26" t="s">
        <v>50</v>
      </c>
      <c s="31" t="s">
        <v>6346</v>
      </c>
      <c s="31" t="s">
        <v>6340</v>
      </c>
      <c s="26" t="s">
        <v>3312</v>
      </c>
      <c s="32" t="s">
        <v>6347</v>
      </c>
      <c s="33" t="s">
        <v>82</v>
      </c>
      <c s="34">
        <v>1</v>
      </c>
      <c s="35">
        <v>0</v>
      </c>
      <c s="36">
        <f>ROUND(ROUND(H2018,2)*ROUND(G2018,5),2)</f>
      </c>
      <c r="O2018">
        <f>(I2018*21)/100</f>
      </c>
      <c t="s">
        <v>27</v>
      </c>
    </row>
    <row r="2019" spans="1:5" ht="12.75">
      <c r="A2019" s="37" t="s">
        <v>55</v>
      </c>
      <c r="E2019" s="38" t="s">
        <v>58</v>
      </c>
    </row>
    <row r="2020" spans="1:5" ht="12.75">
      <c r="A2020" s="39" t="s">
        <v>57</v>
      </c>
      <c r="E2020" s="40" t="s">
        <v>58</v>
      </c>
    </row>
    <row r="2021" spans="1:5" ht="12.75">
      <c r="A2021" t="s">
        <v>59</v>
      </c>
      <c r="E2021" s="38" t="s">
        <v>58</v>
      </c>
    </row>
    <row r="2022" spans="1:16" ht="25.5">
      <c r="A2022" s="26" t="s">
        <v>50</v>
      </c>
      <c s="31" t="s">
        <v>6348</v>
      </c>
      <c s="31" t="s">
        <v>6340</v>
      </c>
      <c s="26" t="s">
        <v>3314</v>
      </c>
      <c s="32" t="s">
        <v>6349</v>
      </c>
      <c s="33" t="s">
        <v>82</v>
      </c>
      <c s="34">
        <v>1</v>
      </c>
      <c s="35">
        <v>0</v>
      </c>
      <c s="36">
        <f>ROUND(ROUND(H2022,2)*ROUND(G2022,5),2)</f>
      </c>
      <c r="O2022">
        <f>(I2022*21)/100</f>
      </c>
      <c t="s">
        <v>27</v>
      </c>
    </row>
    <row r="2023" spans="1:5" ht="12.75">
      <c r="A2023" s="37" t="s">
        <v>55</v>
      </c>
      <c r="E2023" s="38" t="s">
        <v>58</v>
      </c>
    </row>
    <row r="2024" spans="1:5" ht="12.75">
      <c r="A2024" s="39" t="s">
        <v>57</v>
      </c>
      <c r="E2024" s="40" t="s">
        <v>58</v>
      </c>
    </row>
    <row r="2025" spans="1:5" ht="12.75">
      <c r="A2025" t="s">
        <v>59</v>
      </c>
      <c r="E2025" s="38" t="s">
        <v>58</v>
      </c>
    </row>
    <row r="2026" spans="1:16" ht="25.5">
      <c r="A2026" s="26" t="s">
        <v>50</v>
      </c>
      <c s="31" t="s">
        <v>6350</v>
      </c>
      <c s="31" t="s">
        <v>6340</v>
      </c>
      <c s="26" t="s">
        <v>3316</v>
      </c>
      <c s="32" t="s">
        <v>6332</v>
      </c>
      <c s="33" t="s">
        <v>82</v>
      </c>
      <c s="34">
        <v>1</v>
      </c>
      <c s="35">
        <v>0</v>
      </c>
      <c s="36">
        <f>ROUND(ROUND(H2026,2)*ROUND(G2026,5),2)</f>
      </c>
      <c r="O2026">
        <f>(I2026*21)/100</f>
      </c>
      <c t="s">
        <v>27</v>
      </c>
    </row>
    <row r="2027" spans="1:5" ht="12.75">
      <c r="A2027" s="37" t="s">
        <v>55</v>
      </c>
      <c r="E2027" s="38" t="s">
        <v>58</v>
      </c>
    </row>
    <row r="2028" spans="1:5" ht="12.75">
      <c r="A2028" s="39" t="s">
        <v>57</v>
      </c>
      <c r="E2028" s="40" t="s">
        <v>58</v>
      </c>
    </row>
    <row r="2029" spans="1:5" ht="12.75">
      <c r="A2029" t="s">
        <v>59</v>
      </c>
      <c r="E2029" s="38" t="s">
        <v>58</v>
      </c>
    </row>
    <row r="2030" spans="1:16" ht="25.5">
      <c r="A2030" s="26" t="s">
        <v>50</v>
      </c>
      <c s="31" t="s">
        <v>6351</v>
      </c>
      <c s="31" t="s">
        <v>6340</v>
      </c>
      <c s="26" t="s">
        <v>3318</v>
      </c>
      <c s="32" t="s">
        <v>6295</v>
      </c>
      <c s="33" t="s">
        <v>82</v>
      </c>
      <c s="34">
        <v>1</v>
      </c>
      <c s="35">
        <v>0</v>
      </c>
      <c s="36">
        <f>ROUND(ROUND(H2030,2)*ROUND(G2030,5),2)</f>
      </c>
      <c r="O2030">
        <f>(I2030*21)/100</f>
      </c>
      <c t="s">
        <v>27</v>
      </c>
    </row>
    <row r="2031" spans="1:5" ht="12.75">
      <c r="A2031" s="37" t="s">
        <v>55</v>
      </c>
      <c r="E2031" s="38" t="s">
        <v>58</v>
      </c>
    </row>
    <row r="2032" spans="1:5" ht="12.75">
      <c r="A2032" s="39" t="s">
        <v>57</v>
      </c>
      <c r="E2032" s="40" t="s">
        <v>58</v>
      </c>
    </row>
    <row r="2033" spans="1:5" ht="12.75">
      <c r="A2033" t="s">
        <v>59</v>
      </c>
      <c r="E2033" s="38" t="s">
        <v>58</v>
      </c>
    </row>
    <row r="2034" spans="1:16" ht="25.5">
      <c r="A2034" s="26" t="s">
        <v>50</v>
      </c>
      <c s="31" t="s">
        <v>6352</v>
      </c>
      <c s="31" t="s">
        <v>6340</v>
      </c>
      <c s="26" t="s">
        <v>4189</v>
      </c>
      <c s="32" t="s">
        <v>6295</v>
      </c>
      <c s="33" t="s">
        <v>82</v>
      </c>
      <c s="34">
        <v>1</v>
      </c>
      <c s="35">
        <v>0</v>
      </c>
      <c s="36">
        <f>ROUND(ROUND(H2034,2)*ROUND(G2034,5),2)</f>
      </c>
      <c r="O2034">
        <f>(I2034*21)/100</f>
      </c>
      <c t="s">
        <v>27</v>
      </c>
    </row>
    <row r="2035" spans="1:5" ht="12.75">
      <c r="A2035" s="37" t="s">
        <v>55</v>
      </c>
      <c r="E2035" s="38" t="s">
        <v>58</v>
      </c>
    </row>
    <row r="2036" spans="1:5" ht="12.75">
      <c r="A2036" s="39" t="s">
        <v>57</v>
      </c>
      <c r="E2036" s="40" t="s">
        <v>58</v>
      </c>
    </row>
    <row r="2037" spans="1:5" ht="12.75">
      <c r="A2037" t="s">
        <v>59</v>
      </c>
      <c r="E2037" s="38" t="s">
        <v>58</v>
      </c>
    </row>
    <row r="2038" spans="1:16" ht="25.5">
      <c r="A2038" s="26" t="s">
        <v>50</v>
      </c>
      <c s="31" t="s">
        <v>6353</v>
      </c>
      <c s="31" t="s">
        <v>6340</v>
      </c>
      <c s="26" t="s">
        <v>4190</v>
      </c>
      <c s="32" t="s">
        <v>6343</v>
      </c>
      <c s="33" t="s">
        <v>82</v>
      </c>
      <c s="34">
        <v>1</v>
      </c>
      <c s="35">
        <v>0</v>
      </c>
      <c s="36">
        <f>ROUND(ROUND(H2038,2)*ROUND(G2038,5),2)</f>
      </c>
      <c r="O2038">
        <f>(I2038*21)/100</f>
      </c>
      <c t="s">
        <v>27</v>
      </c>
    </row>
    <row r="2039" spans="1:5" ht="12.75">
      <c r="A2039" s="37" t="s">
        <v>55</v>
      </c>
      <c r="E2039" s="38" t="s">
        <v>58</v>
      </c>
    </row>
    <row r="2040" spans="1:5" ht="12.75">
      <c r="A2040" s="39" t="s">
        <v>57</v>
      </c>
      <c r="E2040" s="40" t="s">
        <v>58</v>
      </c>
    </row>
    <row r="2041" spans="1:5" ht="12.75">
      <c r="A2041" t="s">
        <v>59</v>
      </c>
      <c r="E2041" s="38" t="s">
        <v>58</v>
      </c>
    </row>
    <row r="2042" spans="1:16" ht="25.5">
      <c r="A2042" s="26" t="s">
        <v>50</v>
      </c>
      <c s="31" t="s">
        <v>6354</v>
      </c>
      <c s="31" t="s">
        <v>6355</v>
      </c>
      <c s="26" t="s">
        <v>52</v>
      </c>
      <c s="32" t="s">
        <v>6295</v>
      </c>
      <c s="33" t="s">
        <v>82</v>
      </c>
      <c s="34">
        <v>1</v>
      </c>
      <c s="35">
        <v>0</v>
      </c>
      <c s="36">
        <f>ROUND(ROUND(H2042,2)*ROUND(G2042,5),2)</f>
      </c>
      <c r="O2042">
        <f>(I2042*21)/100</f>
      </c>
      <c t="s">
        <v>27</v>
      </c>
    </row>
    <row r="2043" spans="1:5" ht="12.75">
      <c r="A2043" s="37" t="s">
        <v>55</v>
      </c>
      <c r="E2043" s="38" t="s">
        <v>58</v>
      </c>
    </row>
    <row r="2044" spans="1:5" ht="12.75">
      <c r="A2044" s="39" t="s">
        <v>57</v>
      </c>
      <c r="E2044" s="40" t="s">
        <v>58</v>
      </c>
    </row>
    <row r="2045" spans="1:5" ht="12.75">
      <c r="A2045" t="s">
        <v>59</v>
      </c>
      <c r="E2045" s="38" t="s">
        <v>58</v>
      </c>
    </row>
    <row r="2046" spans="1:16" ht="25.5">
      <c r="A2046" s="26" t="s">
        <v>50</v>
      </c>
      <c s="31" t="s">
        <v>6356</v>
      </c>
      <c s="31" t="s">
        <v>6355</v>
      </c>
      <c s="26" t="s">
        <v>2502</v>
      </c>
      <c s="32" t="s">
        <v>6334</v>
      </c>
      <c s="33" t="s">
        <v>82</v>
      </c>
      <c s="34">
        <v>1</v>
      </c>
      <c s="35">
        <v>0</v>
      </c>
      <c s="36">
        <f>ROUND(ROUND(H2046,2)*ROUND(G2046,5),2)</f>
      </c>
      <c r="O2046">
        <f>(I2046*21)/100</f>
      </c>
      <c t="s">
        <v>27</v>
      </c>
    </row>
    <row r="2047" spans="1:5" ht="12.75">
      <c r="A2047" s="37" t="s">
        <v>55</v>
      </c>
      <c r="E2047" s="38" t="s">
        <v>58</v>
      </c>
    </row>
    <row r="2048" spans="1:5" ht="12.75">
      <c r="A2048" s="39" t="s">
        <v>57</v>
      </c>
      <c r="E2048" s="40" t="s">
        <v>58</v>
      </c>
    </row>
    <row r="2049" spans="1:5" ht="12.75">
      <c r="A2049" t="s">
        <v>59</v>
      </c>
      <c r="E2049" s="38" t="s">
        <v>58</v>
      </c>
    </row>
    <row r="2050" spans="1:16" ht="25.5">
      <c r="A2050" s="26" t="s">
        <v>50</v>
      </c>
      <c s="31" t="s">
        <v>6357</v>
      </c>
      <c s="31" t="s">
        <v>6355</v>
      </c>
      <c s="26" t="s">
        <v>2505</v>
      </c>
      <c s="32" t="s">
        <v>6358</v>
      </c>
      <c s="33" t="s">
        <v>82</v>
      </c>
      <c s="34">
        <v>1</v>
      </c>
      <c s="35">
        <v>0</v>
      </c>
      <c s="36">
        <f>ROUND(ROUND(H2050,2)*ROUND(G2050,5),2)</f>
      </c>
      <c r="O2050">
        <f>(I2050*21)/100</f>
      </c>
      <c t="s">
        <v>27</v>
      </c>
    </row>
    <row r="2051" spans="1:5" ht="12.75">
      <c r="A2051" s="37" t="s">
        <v>55</v>
      </c>
      <c r="E2051" s="38" t="s">
        <v>58</v>
      </c>
    </row>
    <row r="2052" spans="1:5" ht="12.75">
      <c r="A2052" s="39" t="s">
        <v>57</v>
      </c>
      <c r="E2052" s="40" t="s">
        <v>58</v>
      </c>
    </row>
    <row r="2053" spans="1:5" ht="12.75">
      <c r="A2053" t="s">
        <v>59</v>
      </c>
      <c r="E2053" s="38" t="s">
        <v>58</v>
      </c>
    </row>
    <row r="2054" spans="1:16" ht="25.5">
      <c r="A2054" s="26" t="s">
        <v>50</v>
      </c>
      <c s="31" t="s">
        <v>6359</v>
      </c>
      <c s="31" t="s">
        <v>6355</v>
      </c>
      <c s="26" t="s">
        <v>3310</v>
      </c>
      <c s="32" t="s">
        <v>6315</v>
      </c>
      <c s="33" t="s">
        <v>82</v>
      </c>
      <c s="34">
        <v>1</v>
      </c>
      <c s="35">
        <v>0</v>
      </c>
      <c s="36">
        <f>ROUND(ROUND(H2054,2)*ROUND(G2054,5),2)</f>
      </c>
      <c r="O2054">
        <f>(I2054*21)/100</f>
      </c>
      <c t="s">
        <v>27</v>
      </c>
    </row>
    <row r="2055" spans="1:5" ht="12.75">
      <c r="A2055" s="37" t="s">
        <v>55</v>
      </c>
      <c r="E2055" s="38" t="s">
        <v>58</v>
      </c>
    </row>
    <row r="2056" spans="1:5" ht="12.75">
      <c r="A2056" s="39" t="s">
        <v>57</v>
      </c>
      <c r="E2056" s="40" t="s">
        <v>58</v>
      </c>
    </row>
    <row r="2057" spans="1:5" ht="12.75">
      <c r="A2057" t="s">
        <v>59</v>
      </c>
      <c r="E2057" s="38" t="s">
        <v>58</v>
      </c>
    </row>
    <row r="2058" spans="1:16" ht="25.5">
      <c r="A2058" s="26" t="s">
        <v>50</v>
      </c>
      <c s="31" t="s">
        <v>6360</v>
      </c>
      <c s="31" t="s">
        <v>6355</v>
      </c>
      <c s="26" t="s">
        <v>3312</v>
      </c>
      <c s="32" t="s">
        <v>6358</v>
      </c>
      <c s="33" t="s">
        <v>82</v>
      </c>
      <c s="34">
        <v>1</v>
      </c>
      <c s="35">
        <v>0</v>
      </c>
      <c s="36">
        <f>ROUND(ROUND(H2058,2)*ROUND(G2058,5),2)</f>
      </c>
      <c r="O2058">
        <f>(I2058*21)/100</f>
      </c>
      <c t="s">
        <v>27</v>
      </c>
    </row>
    <row r="2059" spans="1:5" ht="12.75">
      <c r="A2059" s="37" t="s">
        <v>55</v>
      </c>
      <c r="E2059" s="38" t="s">
        <v>58</v>
      </c>
    </row>
    <row r="2060" spans="1:5" ht="12.75">
      <c r="A2060" s="39" t="s">
        <v>57</v>
      </c>
      <c r="E2060" s="40" t="s">
        <v>58</v>
      </c>
    </row>
    <row r="2061" spans="1:5" ht="12.75">
      <c r="A2061" t="s">
        <v>59</v>
      </c>
      <c r="E2061" s="38" t="s">
        <v>58</v>
      </c>
    </row>
    <row r="2062" spans="1:16" ht="25.5">
      <c r="A2062" s="26" t="s">
        <v>50</v>
      </c>
      <c s="31" t="s">
        <v>6361</v>
      </c>
      <c s="31" t="s">
        <v>6355</v>
      </c>
      <c s="26" t="s">
        <v>3314</v>
      </c>
      <c s="32" t="s">
        <v>6295</v>
      </c>
      <c s="33" t="s">
        <v>82</v>
      </c>
      <c s="34">
        <v>1</v>
      </c>
      <c s="35">
        <v>0</v>
      </c>
      <c s="36">
        <f>ROUND(ROUND(H2062,2)*ROUND(G2062,5),2)</f>
      </c>
      <c r="O2062">
        <f>(I2062*21)/100</f>
      </c>
      <c t="s">
        <v>27</v>
      </c>
    </row>
    <row r="2063" spans="1:5" ht="12.75">
      <c r="A2063" s="37" t="s">
        <v>55</v>
      </c>
      <c r="E2063" s="38" t="s">
        <v>58</v>
      </c>
    </row>
    <row r="2064" spans="1:5" ht="12.75">
      <c r="A2064" s="39" t="s">
        <v>57</v>
      </c>
      <c r="E2064" s="40" t="s">
        <v>58</v>
      </c>
    </row>
    <row r="2065" spans="1:5" ht="12.75">
      <c r="A2065" t="s">
        <v>59</v>
      </c>
      <c r="E2065" s="38" t="s">
        <v>58</v>
      </c>
    </row>
    <row r="2066" spans="1:16" ht="25.5">
      <c r="A2066" s="26" t="s">
        <v>50</v>
      </c>
      <c s="31" t="s">
        <v>6362</v>
      </c>
      <c s="31" t="s">
        <v>6355</v>
      </c>
      <c s="26" t="s">
        <v>3316</v>
      </c>
      <c s="32" t="s">
        <v>6363</v>
      </c>
      <c s="33" t="s">
        <v>82</v>
      </c>
      <c s="34">
        <v>1</v>
      </c>
      <c s="35">
        <v>0</v>
      </c>
      <c s="36">
        <f>ROUND(ROUND(H2066,2)*ROUND(G2066,5),2)</f>
      </c>
      <c r="O2066">
        <f>(I2066*21)/100</f>
      </c>
      <c t="s">
        <v>27</v>
      </c>
    </row>
    <row r="2067" spans="1:5" ht="12.75">
      <c r="A2067" s="37" t="s">
        <v>55</v>
      </c>
      <c r="E2067" s="38" t="s">
        <v>58</v>
      </c>
    </row>
    <row r="2068" spans="1:5" ht="12.75">
      <c r="A2068" s="39" t="s">
        <v>57</v>
      </c>
      <c r="E2068" s="40" t="s">
        <v>58</v>
      </c>
    </row>
    <row r="2069" spans="1:5" ht="12.75">
      <c r="A2069" t="s">
        <v>59</v>
      </c>
      <c r="E2069" s="38" t="s">
        <v>58</v>
      </c>
    </row>
    <row r="2070" spans="1:16" ht="25.5">
      <c r="A2070" s="26" t="s">
        <v>50</v>
      </c>
      <c s="31" t="s">
        <v>6364</v>
      </c>
      <c s="31" t="s">
        <v>6355</v>
      </c>
      <c s="26" t="s">
        <v>3318</v>
      </c>
      <c s="32" t="s">
        <v>6365</v>
      </c>
      <c s="33" t="s">
        <v>82</v>
      </c>
      <c s="34">
        <v>1</v>
      </c>
      <c s="35">
        <v>0</v>
      </c>
      <c s="36">
        <f>ROUND(ROUND(H2070,2)*ROUND(G2070,5),2)</f>
      </c>
      <c r="O2070">
        <f>(I2070*21)/100</f>
      </c>
      <c t="s">
        <v>27</v>
      </c>
    </row>
    <row r="2071" spans="1:5" ht="12.75">
      <c r="A2071" s="37" t="s">
        <v>55</v>
      </c>
      <c r="E2071" s="38" t="s">
        <v>58</v>
      </c>
    </row>
    <row r="2072" spans="1:5" ht="12.75">
      <c r="A2072" s="39" t="s">
        <v>57</v>
      </c>
      <c r="E2072" s="40" t="s">
        <v>58</v>
      </c>
    </row>
    <row r="2073" spans="1:5" ht="12.75">
      <c r="A2073" t="s">
        <v>59</v>
      </c>
      <c r="E2073" s="38" t="s">
        <v>58</v>
      </c>
    </row>
    <row r="2074" spans="1:16" ht="25.5">
      <c r="A2074" s="26" t="s">
        <v>50</v>
      </c>
      <c s="31" t="s">
        <v>6366</v>
      </c>
      <c s="31" t="s">
        <v>6367</v>
      </c>
      <c s="26" t="s">
        <v>52</v>
      </c>
      <c s="32" t="s">
        <v>6368</v>
      </c>
      <c s="33" t="s">
        <v>82</v>
      </c>
      <c s="34">
        <v>1</v>
      </c>
      <c s="35">
        <v>0</v>
      </c>
      <c s="36">
        <f>ROUND(ROUND(H2074,2)*ROUND(G2074,5),2)</f>
      </c>
      <c r="O2074">
        <f>(I2074*21)/100</f>
      </c>
      <c t="s">
        <v>27</v>
      </c>
    </row>
    <row r="2075" spans="1:5" ht="12.75">
      <c r="A2075" s="37" t="s">
        <v>55</v>
      </c>
      <c r="E2075" s="38" t="s">
        <v>58</v>
      </c>
    </row>
    <row r="2076" spans="1:5" ht="12.75">
      <c r="A2076" s="39" t="s">
        <v>57</v>
      </c>
      <c r="E2076" s="40" t="s">
        <v>58</v>
      </c>
    </row>
    <row r="2077" spans="1:5" ht="12.75">
      <c r="A2077" t="s">
        <v>59</v>
      </c>
      <c r="E2077" s="38" t="s">
        <v>58</v>
      </c>
    </row>
    <row r="2078" spans="1:16" ht="25.5">
      <c r="A2078" s="26" t="s">
        <v>50</v>
      </c>
      <c s="31" t="s">
        <v>6369</v>
      </c>
      <c s="31" t="s">
        <v>6367</v>
      </c>
      <c s="26" t="s">
        <v>2502</v>
      </c>
      <c s="32" t="s">
        <v>6334</v>
      </c>
      <c s="33" t="s">
        <v>82</v>
      </c>
      <c s="34">
        <v>1</v>
      </c>
      <c s="35">
        <v>0</v>
      </c>
      <c s="36">
        <f>ROUND(ROUND(H2078,2)*ROUND(G2078,5),2)</f>
      </c>
      <c r="O2078">
        <f>(I2078*21)/100</f>
      </c>
      <c t="s">
        <v>27</v>
      </c>
    </row>
    <row r="2079" spans="1:5" ht="12.75">
      <c r="A2079" s="37" t="s">
        <v>55</v>
      </c>
      <c r="E2079" s="38" t="s">
        <v>58</v>
      </c>
    </row>
    <row r="2080" spans="1:5" ht="12.75">
      <c r="A2080" s="39" t="s">
        <v>57</v>
      </c>
      <c r="E2080" s="40" t="s">
        <v>58</v>
      </c>
    </row>
    <row r="2081" spans="1:5" ht="12.75">
      <c r="A2081" t="s">
        <v>59</v>
      </c>
      <c r="E2081" s="38" t="s">
        <v>58</v>
      </c>
    </row>
    <row r="2082" spans="1:16" ht="25.5">
      <c r="A2082" s="26" t="s">
        <v>50</v>
      </c>
      <c s="31" t="s">
        <v>6370</v>
      </c>
      <c s="31" t="s">
        <v>6367</v>
      </c>
      <c s="26" t="s">
        <v>2505</v>
      </c>
      <c s="32" t="s">
        <v>6371</v>
      </c>
      <c s="33" t="s">
        <v>82</v>
      </c>
      <c s="34">
        <v>1</v>
      </c>
      <c s="35">
        <v>0</v>
      </c>
      <c s="36">
        <f>ROUND(ROUND(H2082,2)*ROUND(G2082,5),2)</f>
      </c>
      <c r="O2082">
        <f>(I2082*21)/100</f>
      </c>
      <c t="s">
        <v>27</v>
      </c>
    </row>
    <row r="2083" spans="1:5" ht="12.75">
      <c r="A2083" s="37" t="s">
        <v>55</v>
      </c>
      <c r="E2083" s="38" t="s">
        <v>58</v>
      </c>
    </row>
    <row r="2084" spans="1:5" ht="12.75">
      <c r="A2084" s="39" t="s">
        <v>57</v>
      </c>
      <c r="E2084" s="40" t="s">
        <v>58</v>
      </c>
    </row>
    <row r="2085" spans="1:5" ht="12.75">
      <c r="A2085" t="s">
        <v>59</v>
      </c>
      <c r="E2085" s="38" t="s">
        <v>58</v>
      </c>
    </row>
    <row r="2086" spans="1:16" ht="25.5">
      <c r="A2086" s="26" t="s">
        <v>50</v>
      </c>
      <c s="31" t="s">
        <v>6372</v>
      </c>
      <c s="31" t="s">
        <v>6367</v>
      </c>
      <c s="26" t="s">
        <v>3310</v>
      </c>
      <c s="32" t="s">
        <v>6226</v>
      </c>
      <c s="33" t="s">
        <v>82</v>
      </c>
      <c s="34">
        <v>1</v>
      </c>
      <c s="35">
        <v>0</v>
      </c>
      <c s="36">
        <f>ROUND(ROUND(H2086,2)*ROUND(G2086,5),2)</f>
      </c>
      <c r="O2086">
        <f>(I2086*21)/100</f>
      </c>
      <c t="s">
        <v>27</v>
      </c>
    </row>
    <row r="2087" spans="1:5" ht="12.75">
      <c r="A2087" s="37" t="s">
        <v>55</v>
      </c>
      <c r="E2087" s="38" t="s">
        <v>58</v>
      </c>
    </row>
    <row r="2088" spans="1:5" ht="12.75">
      <c r="A2088" s="39" t="s">
        <v>57</v>
      </c>
      <c r="E2088" s="40" t="s">
        <v>58</v>
      </c>
    </row>
    <row r="2089" spans="1:5" ht="12.75">
      <c r="A2089" t="s">
        <v>59</v>
      </c>
      <c r="E2089" s="38" t="s">
        <v>58</v>
      </c>
    </row>
    <row r="2090" spans="1:16" ht="25.5">
      <c r="A2090" s="26" t="s">
        <v>50</v>
      </c>
      <c s="31" t="s">
        <v>6373</v>
      </c>
      <c s="31" t="s">
        <v>6367</v>
      </c>
      <c s="26" t="s">
        <v>3312</v>
      </c>
      <c s="32" t="s">
        <v>6317</v>
      </c>
      <c s="33" t="s">
        <v>82</v>
      </c>
      <c s="34">
        <v>1</v>
      </c>
      <c s="35">
        <v>0</v>
      </c>
      <c s="36">
        <f>ROUND(ROUND(H2090,2)*ROUND(G2090,5),2)</f>
      </c>
      <c r="O2090">
        <f>(I2090*21)/100</f>
      </c>
      <c t="s">
        <v>27</v>
      </c>
    </row>
    <row r="2091" spans="1:5" ht="12.75">
      <c r="A2091" s="37" t="s">
        <v>55</v>
      </c>
      <c r="E2091" s="38" t="s">
        <v>58</v>
      </c>
    </row>
    <row r="2092" spans="1:5" ht="12.75">
      <c r="A2092" s="39" t="s">
        <v>57</v>
      </c>
      <c r="E2092" s="40" t="s">
        <v>58</v>
      </c>
    </row>
    <row r="2093" spans="1:5" ht="12.75">
      <c r="A2093" t="s">
        <v>59</v>
      </c>
      <c r="E2093" s="38" t="s">
        <v>58</v>
      </c>
    </row>
    <row r="2094" spans="1:16" ht="25.5">
      <c r="A2094" s="26" t="s">
        <v>50</v>
      </c>
      <c s="31" t="s">
        <v>6374</v>
      </c>
      <c s="31" t="s">
        <v>6367</v>
      </c>
      <c s="26" t="s">
        <v>3314</v>
      </c>
      <c s="32" t="s">
        <v>6375</v>
      </c>
      <c s="33" t="s">
        <v>82</v>
      </c>
      <c s="34">
        <v>1</v>
      </c>
      <c s="35">
        <v>0</v>
      </c>
      <c s="36">
        <f>ROUND(ROUND(H2094,2)*ROUND(G2094,5),2)</f>
      </c>
      <c r="O2094">
        <f>(I2094*21)/100</f>
      </c>
      <c t="s">
        <v>27</v>
      </c>
    </row>
    <row r="2095" spans="1:5" ht="12.75">
      <c r="A2095" s="37" t="s">
        <v>55</v>
      </c>
      <c r="E2095" s="38" t="s">
        <v>58</v>
      </c>
    </row>
    <row r="2096" spans="1:5" ht="12.75">
      <c r="A2096" s="39" t="s">
        <v>57</v>
      </c>
      <c r="E2096" s="40" t="s">
        <v>58</v>
      </c>
    </row>
    <row r="2097" spans="1:5" ht="12.75">
      <c r="A2097" t="s">
        <v>59</v>
      </c>
      <c r="E2097" s="38" t="s">
        <v>58</v>
      </c>
    </row>
    <row r="2098" spans="1:16" ht="25.5">
      <c r="A2098" s="26" t="s">
        <v>50</v>
      </c>
      <c s="31" t="s">
        <v>6376</v>
      </c>
      <c s="31" t="s">
        <v>6367</v>
      </c>
      <c s="26" t="s">
        <v>3316</v>
      </c>
      <c s="32" t="s">
        <v>6243</v>
      </c>
      <c s="33" t="s">
        <v>82</v>
      </c>
      <c s="34">
        <v>1</v>
      </c>
      <c s="35">
        <v>0</v>
      </c>
      <c s="36">
        <f>ROUND(ROUND(H2098,2)*ROUND(G2098,5),2)</f>
      </c>
      <c r="O2098">
        <f>(I2098*21)/100</f>
      </c>
      <c t="s">
        <v>27</v>
      </c>
    </row>
    <row r="2099" spans="1:5" ht="12.75">
      <c r="A2099" s="37" t="s">
        <v>55</v>
      </c>
      <c r="E2099" s="38" t="s">
        <v>58</v>
      </c>
    </row>
    <row r="2100" spans="1:5" ht="12.75">
      <c r="A2100" s="39" t="s">
        <v>57</v>
      </c>
      <c r="E2100" s="40" t="s">
        <v>58</v>
      </c>
    </row>
    <row r="2101" spans="1:5" ht="12.75">
      <c r="A2101" t="s">
        <v>59</v>
      </c>
      <c r="E2101" s="38" t="s">
        <v>58</v>
      </c>
    </row>
    <row r="2102" spans="1:16" ht="12.75">
      <c r="A2102" s="26" t="s">
        <v>50</v>
      </c>
      <c s="31" t="s">
        <v>6377</v>
      </c>
      <c s="31" t="s">
        <v>6378</v>
      </c>
      <c s="26" t="s">
        <v>52</v>
      </c>
      <c s="32" t="s">
        <v>6379</v>
      </c>
      <c s="33" t="s">
        <v>82</v>
      </c>
      <c s="34">
        <v>1</v>
      </c>
      <c s="35">
        <v>0</v>
      </c>
      <c s="36">
        <f>ROUND(ROUND(H2102,2)*ROUND(G2102,5),2)</f>
      </c>
      <c r="O2102">
        <f>(I2102*21)/100</f>
      </c>
      <c t="s">
        <v>27</v>
      </c>
    </row>
    <row r="2103" spans="1:5" ht="12.75">
      <c r="A2103" s="37" t="s">
        <v>55</v>
      </c>
      <c r="E2103" s="38" t="s">
        <v>58</v>
      </c>
    </row>
    <row r="2104" spans="1:5" ht="12.75">
      <c r="A2104" s="39" t="s">
        <v>57</v>
      </c>
      <c r="E2104" s="40" t="s">
        <v>58</v>
      </c>
    </row>
    <row r="2105" spans="1:5" ht="12.75">
      <c r="A2105" t="s">
        <v>59</v>
      </c>
      <c r="E2105" s="38" t="s">
        <v>58</v>
      </c>
    </row>
    <row r="2106" spans="1:16" ht="12.75">
      <c r="A2106" s="26" t="s">
        <v>50</v>
      </c>
      <c s="31" t="s">
        <v>6380</v>
      </c>
      <c s="31" t="s">
        <v>6378</v>
      </c>
      <c s="26" t="s">
        <v>2502</v>
      </c>
      <c s="32" t="s">
        <v>6381</v>
      </c>
      <c s="33" t="s">
        <v>82</v>
      </c>
      <c s="34">
        <v>1</v>
      </c>
      <c s="35">
        <v>0</v>
      </c>
      <c s="36">
        <f>ROUND(ROUND(H2106,2)*ROUND(G2106,5),2)</f>
      </c>
      <c r="O2106">
        <f>(I2106*21)/100</f>
      </c>
      <c t="s">
        <v>27</v>
      </c>
    </row>
    <row r="2107" spans="1:5" ht="12.75">
      <c r="A2107" s="37" t="s">
        <v>55</v>
      </c>
      <c r="E2107" s="38" t="s">
        <v>58</v>
      </c>
    </row>
    <row r="2108" spans="1:5" ht="12.75">
      <c r="A2108" s="39" t="s">
        <v>57</v>
      </c>
      <c r="E2108" s="40" t="s">
        <v>58</v>
      </c>
    </row>
    <row r="2109" spans="1:5" ht="12.75">
      <c r="A2109" t="s">
        <v>59</v>
      </c>
      <c r="E2109" s="38" t="s">
        <v>58</v>
      </c>
    </row>
    <row r="2110" spans="1:16" ht="12.75">
      <c r="A2110" s="26" t="s">
        <v>50</v>
      </c>
      <c s="31" t="s">
        <v>6382</v>
      </c>
      <c s="31" t="s">
        <v>6378</v>
      </c>
      <c s="26" t="s">
        <v>4183</v>
      </c>
      <c s="32" t="s">
        <v>6383</v>
      </c>
      <c s="33" t="s">
        <v>82</v>
      </c>
      <c s="34">
        <v>1</v>
      </c>
      <c s="35">
        <v>0</v>
      </c>
      <c s="36">
        <f>ROUND(ROUND(H2110,2)*ROUND(G2110,5),2)</f>
      </c>
      <c r="O2110">
        <f>(I2110*21)/100</f>
      </c>
      <c t="s">
        <v>27</v>
      </c>
    </row>
    <row r="2111" spans="1:5" ht="12.75">
      <c r="A2111" s="37" t="s">
        <v>55</v>
      </c>
      <c r="E2111" s="38" t="s">
        <v>58</v>
      </c>
    </row>
    <row r="2112" spans="1:5" ht="12.75">
      <c r="A2112" s="39" t="s">
        <v>57</v>
      </c>
      <c r="E2112" s="40" t="s">
        <v>58</v>
      </c>
    </row>
    <row r="2113" spans="1:5" ht="12.75">
      <c r="A2113" t="s">
        <v>59</v>
      </c>
      <c r="E2113" s="38" t="s">
        <v>58</v>
      </c>
    </row>
    <row r="2114" spans="1:16" ht="12.75">
      <c r="A2114" s="26" t="s">
        <v>50</v>
      </c>
      <c s="31" t="s">
        <v>6384</v>
      </c>
      <c s="31" t="s">
        <v>6378</v>
      </c>
      <c s="26" t="s">
        <v>2505</v>
      </c>
      <c s="32" t="s">
        <v>6385</v>
      </c>
      <c s="33" t="s">
        <v>82</v>
      </c>
      <c s="34">
        <v>1</v>
      </c>
      <c s="35">
        <v>0</v>
      </c>
      <c s="36">
        <f>ROUND(ROUND(H2114,2)*ROUND(G2114,5),2)</f>
      </c>
      <c r="O2114">
        <f>(I2114*21)/100</f>
      </c>
      <c t="s">
        <v>27</v>
      </c>
    </row>
    <row r="2115" spans="1:5" ht="12.75">
      <c r="A2115" s="37" t="s">
        <v>55</v>
      </c>
      <c r="E2115" s="38" t="s">
        <v>58</v>
      </c>
    </row>
    <row r="2116" spans="1:5" ht="12.75">
      <c r="A2116" s="39" t="s">
        <v>57</v>
      </c>
      <c r="E2116" s="40" t="s">
        <v>58</v>
      </c>
    </row>
    <row r="2117" spans="1:5" ht="12.75">
      <c r="A2117" t="s">
        <v>59</v>
      </c>
      <c r="E2117" s="38" t="s">
        <v>58</v>
      </c>
    </row>
    <row r="2118" spans="1:16" ht="12.75">
      <c r="A2118" s="26" t="s">
        <v>50</v>
      </c>
      <c s="31" t="s">
        <v>6386</v>
      </c>
      <c s="31" t="s">
        <v>6378</v>
      </c>
      <c s="26" t="s">
        <v>3310</v>
      </c>
      <c s="32" t="s">
        <v>6387</v>
      </c>
      <c s="33" t="s">
        <v>82</v>
      </c>
      <c s="34">
        <v>1</v>
      </c>
      <c s="35">
        <v>0</v>
      </c>
      <c s="36">
        <f>ROUND(ROUND(H2118,2)*ROUND(G2118,5),2)</f>
      </c>
      <c r="O2118">
        <f>(I2118*21)/100</f>
      </c>
      <c t="s">
        <v>27</v>
      </c>
    </row>
    <row r="2119" spans="1:5" ht="12.75">
      <c r="A2119" s="37" t="s">
        <v>55</v>
      </c>
      <c r="E2119" s="38" t="s">
        <v>58</v>
      </c>
    </row>
    <row r="2120" spans="1:5" ht="12.75">
      <c r="A2120" s="39" t="s">
        <v>57</v>
      </c>
      <c r="E2120" s="40" t="s">
        <v>58</v>
      </c>
    </row>
    <row r="2121" spans="1:5" ht="12.75">
      <c r="A2121" t="s">
        <v>59</v>
      </c>
      <c r="E2121" s="38" t="s">
        <v>58</v>
      </c>
    </row>
    <row r="2122" spans="1:16" ht="12.75">
      <c r="A2122" s="26" t="s">
        <v>50</v>
      </c>
      <c s="31" t="s">
        <v>6388</v>
      </c>
      <c s="31" t="s">
        <v>6378</v>
      </c>
      <c s="26" t="s">
        <v>3312</v>
      </c>
      <c s="32" t="s">
        <v>6389</v>
      </c>
      <c s="33" t="s">
        <v>82</v>
      </c>
      <c s="34">
        <v>1</v>
      </c>
      <c s="35">
        <v>0</v>
      </c>
      <c s="36">
        <f>ROUND(ROUND(H2122,2)*ROUND(G2122,5),2)</f>
      </c>
      <c r="O2122">
        <f>(I2122*21)/100</f>
      </c>
      <c t="s">
        <v>27</v>
      </c>
    </row>
    <row r="2123" spans="1:5" ht="12.75">
      <c r="A2123" s="37" t="s">
        <v>55</v>
      </c>
      <c r="E2123" s="38" t="s">
        <v>58</v>
      </c>
    </row>
    <row r="2124" spans="1:5" ht="12.75">
      <c r="A2124" s="39" t="s">
        <v>57</v>
      </c>
      <c r="E2124" s="40" t="s">
        <v>58</v>
      </c>
    </row>
    <row r="2125" spans="1:5" ht="12.75">
      <c r="A2125" t="s">
        <v>59</v>
      </c>
      <c r="E2125" s="38" t="s">
        <v>58</v>
      </c>
    </row>
    <row r="2126" spans="1:16" ht="12.75">
      <c r="A2126" s="26" t="s">
        <v>50</v>
      </c>
      <c s="31" t="s">
        <v>6390</v>
      </c>
      <c s="31" t="s">
        <v>6378</v>
      </c>
      <c s="26" t="s">
        <v>3314</v>
      </c>
      <c s="32" t="s">
        <v>6391</v>
      </c>
      <c s="33" t="s">
        <v>82</v>
      </c>
      <c s="34">
        <v>1</v>
      </c>
      <c s="35">
        <v>0</v>
      </c>
      <c s="36">
        <f>ROUND(ROUND(H2126,2)*ROUND(G2126,5),2)</f>
      </c>
      <c r="O2126">
        <f>(I2126*21)/100</f>
      </c>
      <c t="s">
        <v>27</v>
      </c>
    </row>
    <row r="2127" spans="1:5" ht="12.75">
      <c r="A2127" s="37" t="s">
        <v>55</v>
      </c>
      <c r="E2127" s="38" t="s">
        <v>58</v>
      </c>
    </row>
    <row r="2128" spans="1:5" ht="12.75">
      <c r="A2128" s="39" t="s">
        <v>57</v>
      </c>
      <c r="E2128" s="40" t="s">
        <v>58</v>
      </c>
    </row>
    <row r="2129" spans="1:5" ht="12.75">
      <c r="A2129" t="s">
        <v>59</v>
      </c>
      <c r="E2129" s="38" t="s">
        <v>58</v>
      </c>
    </row>
    <row r="2130" spans="1:16" ht="12.75">
      <c r="A2130" s="26" t="s">
        <v>50</v>
      </c>
      <c s="31" t="s">
        <v>6392</v>
      </c>
      <c s="31" t="s">
        <v>6378</v>
      </c>
      <c s="26" t="s">
        <v>3316</v>
      </c>
      <c s="32" t="s">
        <v>6393</v>
      </c>
      <c s="33" t="s">
        <v>82</v>
      </c>
      <c s="34">
        <v>1</v>
      </c>
      <c s="35">
        <v>0</v>
      </c>
      <c s="36">
        <f>ROUND(ROUND(H2130,2)*ROUND(G2130,5),2)</f>
      </c>
      <c r="O2130">
        <f>(I2130*21)/100</f>
      </c>
      <c t="s">
        <v>27</v>
      </c>
    </row>
    <row r="2131" spans="1:5" ht="12.75">
      <c r="A2131" s="37" t="s">
        <v>55</v>
      </c>
      <c r="E2131" s="38" t="s">
        <v>58</v>
      </c>
    </row>
    <row r="2132" spans="1:5" ht="12.75">
      <c r="A2132" s="39" t="s">
        <v>57</v>
      </c>
      <c r="E2132" s="40" t="s">
        <v>58</v>
      </c>
    </row>
    <row r="2133" spans="1:5" ht="12.75">
      <c r="A2133" t="s">
        <v>59</v>
      </c>
      <c r="E2133" s="38" t="s">
        <v>58</v>
      </c>
    </row>
    <row r="2134" spans="1:16" ht="12.75">
      <c r="A2134" s="26" t="s">
        <v>50</v>
      </c>
      <c s="31" t="s">
        <v>6394</v>
      </c>
      <c s="31" t="s">
        <v>6378</v>
      </c>
      <c s="26" t="s">
        <v>3318</v>
      </c>
      <c s="32" t="s">
        <v>6395</v>
      </c>
      <c s="33" t="s">
        <v>82</v>
      </c>
      <c s="34">
        <v>1</v>
      </c>
      <c s="35">
        <v>0</v>
      </c>
      <c s="36">
        <f>ROUND(ROUND(H2134,2)*ROUND(G2134,5),2)</f>
      </c>
      <c r="O2134">
        <f>(I2134*21)/100</f>
      </c>
      <c t="s">
        <v>27</v>
      </c>
    </row>
    <row r="2135" spans="1:5" ht="12.75">
      <c r="A2135" s="37" t="s">
        <v>55</v>
      </c>
      <c r="E2135" s="38" t="s">
        <v>58</v>
      </c>
    </row>
    <row r="2136" spans="1:5" ht="12.75">
      <c r="A2136" s="39" t="s">
        <v>57</v>
      </c>
      <c r="E2136" s="40" t="s">
        <v>58</v>
      </c>
    </row>
    <row r="2137" spans="1:5" ht="12.75">
      <c r="A2137" t="s">
        <v>59</v>
      </c>
      <c r="E2137" s="38" t="s">
        <v>58</v>
      </c>
    </row>
    <row r="2138" spans="1:16" ht="12.75">
      <c r="A2138" s="26" t="s">
        <v>50</v>
      </c>
      <c s="31" t="s">
        <v>6396</v>
      </c>
      <c s="31" t="s">
        <v>6378</v>
      </c>
      <c s="26" t="s">
        <v>4189</v>
      </c>
      <c s="32" t="s">
        <v>6397</v>
      </c>
      <c s="33" t="s">
        <v>82</v>
      </c>
      <c s="34">
        <v>1</v>
      </c>
      <c s="35">
        <v>0</v>
      </c>
      <c s="36">
        <f>ROUND(ROUND(H2138,2)*ROUND(G2138,5),2)</f>
      </c>
      <c r="O2138">
        <f>(I2138*21)/100</f>
      </c>
      <c t="s">
        <v>27</v>
      </c>
    </row>
    <row r="2139" spans="1:5" ht="12.75">
      <c r="A2139" s="37" t="s">
        <v>55</v>
      </c>
      <c r="E2139" s="38" t="s">
        <v>58</v>
      </c>
    </row>
    <row r="2140" spans="1:5" ht="12.75">
      <c r="A2140" s="39" t="s">
        <v>57</v>
      </c>
      <c r="E2140" s="40" t="s">
        <v>58</v>
      </c>
    </row>
    <row r="2141" spans="1:5" ht="12.75">
      <c r="A2141" t="s">
        <v>59</v>
      </c>
      <c r="E2141" s="38" t="s">
        <v>58</v>
      </c>
    </row>
    <row r="2142" spans="1:16" ht="12.75">
      <c r="A2142" s="26" t="s">
        <v>50</v>
      </c>
      <c s="31" t="s">
        <v>6398</v>
      </c>
      <c s="31" t="s">
        <v>6378</v>
      </c>
      <c s="26" t="s">
        <v>4190</v>
      </c>
      <c s="32" t="s">
        <v>6399</v>
      </c>
      <c s="33" t="s">
        <v>82</v>
      </c>
      <c s="34">
        <v>1</v>
      </c>
      <c s="35">
        <v>0</v>
      </c>
      <c s="36">
        <f>ROUND(ROUND(H2142,2)*ROUND(G2142,5),2)</f>
      </c>
      <c r="O2142">
        <f>(I2142*21)/100</f>
      </c>
      <c t="s">
        <v>27</v>
      </c>
    </row>
    <row r="2143" spans="1:5" ht="12.75">
      <c r="A2143" s="37" t="s">
        <v>55</v>
      </c>
      <c r="E2143" s="38" t="s">
        <v>58</v>
      </c>
    </row>
    <row r="2144" spans="1:5" ht="12.75">
      <c r="A2144" s="39" t="s">
        <v>57</v>
      </c>
      <c r="E2144" s="40" t="s">
        <v>58</v>
      </c>
    </row>
    <row r="2145" spans="1:5" ht="12.75">
      <c r="A2145" t="s">
        <v>59</v>
      </c>
      <c r="E2145" s="38" t="s">
        <v>58</v>
      </c>
    </row>
    <row r="2146" spans="1:16" ht="25.5">
      <c r="A2146" s="26" t="s">
        <v>50</v>
      </c>
      <c s="31" t="s">
        <v>6400</v>
      </c>
      <c s="31" t="s">
        <v>6401</v>
      </c>
      <c s="26" t="s">
        <v>52</v>
      </c>
      <c s="32" t="s">
        <v>6402</v>
      </c>
      <c s="33" t="s">
        <v>82</v>
      </c>
      <c s="34">
        <v>1</v>
      </c>
      <c s="35">
        <v>0</v>
      </c>
      <c s="36">
        <f>ROUND(ROUND(H2146,2)*ROUND(G2146,5),2)</f>
      </c>
      <c r="O2146">
        <f>(I2146*21)/100</f>
      </c>
      <c t="s">
        <v>27</v>
      </c>
    </row>
    <row r="2147" spans="1:5" ht="12.75">
      <c r="A2147" s="37" t="s">
        <v>55</v>
      </c>
      <c r="E2147" s="38" t="s">
        <v>58</v>
      </c>
    </row>
    <row r="2148" spans="1:5" ht="12.75">
      <c r="A2148" s="39" t="s">
        <v>57</v>
      </c>
      <c r="E2148" s="40" t="s">
        <v>58</v>
      </c>
    </row>
    <row r="2149" spans="1:5" ht="12.75">
      <c r="A2149" t="s">
        <v>59</v>
      </c>
      <c r="E2149" s="38" t="s">
        <v>58</v>
      </c>
    </row>
    <row r="2150" spans="1:16" ht="25.5">
      <c r="A2150" s="26" t="s">
        <v>50</v>
      </c>
      <c s="31" t="s">
        <v>6403</v>
      </c>
      <c s="31" t="s">
        <v>6401</v>
      </c>
      <c s="26" t="s">
        <v>2502</v>
      </c>
      <c s="32" t="s">
        <v>6404</v>
      </c>
      <c s="33" t="s">
        <v>82</v>
      </c>
      <c s="34">
        <v>1</v>
      </c>
      <c s="35">
        <v>0</v>
      </c>
      <c s="36">
        <f>ROUND(ROUND(H2150,2)*ROUND(G2150,5),2)</f>
      </c>
      <c r="O2150">
        <f>(I2150*21)/100</f>
      </c>
      <c t="s">
        <v>27</v>
      </c>
    </row>
    <row r="2151" spans="1:5" ht="12.75">
      <c r="A2151" s="37" t="s">
        <v>55</v>
      </c>
      <c r="E2151" s="38" t="s">
        <v>58</v>
      </c>
    </row>
    <row r="2152" spans="1:5" ht="12.75">
      <c r="A2152" s="39" t="s">
        <v>57</v>
      </c>
      <c r="E2152" s="40" t="s">
        <v>58</v>
      </c>
    </row>
    <row r="2153" spans="1:5" ht="12.75">
      <c r="A2153" t="s">
        <v>59</v>
      </c>
      <c r="E2153" s="38" t="s">
        <v>58</v>
      </c>
    </row>
    <row r="2154" spans="1:16" ht="25.5">
      <c r="A2154" s="26" t="s">
        <v>50</v>
      </c>
      <c s="31" t="s">
        <v>6405</v>
      </c>
      <c s="31" t="s">
        <v>6401</v>
      </c>
      <c s="26" t="s">
        <v>2505</v>
      </c>
      <c s="32" t="s">
        <v>6241</v>
      </c>
      <c s="33" t="s">
        <v>82</v>
      </c>
      <c s="34">
        <v>1</v>
      </c>
      <c s="35">
        <v>0</v>
      </c>
      <c s="36">
        <f>ROUND(ROUND(H2154,2)*ROUND(G2154,5),2)</f>
      </c>
      <c r="O2154">
        <f>(I2154*21)/100</f>
      </c>
      <c t="s">
        <v>27</v>
      </c>
    </row>
    <row r="2155" spans="1:5" ht="12.75">
      <c r="A2155" s="37" t="s">
        <v>55</v>
      </c>
      <c r="E2155" s="38" t="s">
        <v>58</v>
      </c>
    </row>
    <row r="2156" spans="1:5" ht="12.75">
      <c r="A2156" s="39" t="s">
        <v>57</v>
      </c>
      <c r="E2156" s="40" t="s">
        <v>58</v>
      </c>
    </row>
    <row r="2157" spans="1:5" ht="12.75">
      <c r="A2157" t="s">
        <v>59</v>
      </c>
      <c r="E2157" s="38" t="s">
        <v>58</v>
      </c>
    </row>
    <row r="2158" spans="1:16" ht="25.5">
      <c r="A2158" s="26" t="s">
        <v>50</v>
      </c>
      <c s="31" t="s">
        <v>6406</v>
      </c>
      <c s="31" t="s">
        <v>6401</v>
      </c>
      <c s="26" t="s">
        <v>3310</v>
      </c>
      <c s="32" t="s">
        <v>5483</v>
      </c>
      <c s="33" t="s">
        <v>82</v>
      </c>
      <c s="34">
        <v>1</v>
      </c>
      <c s="35">
        <v>0</v>
      </c>
      <c s="36">
        <f>ROUND(ROUND(H2158,2)*ROUND(G2158,5),2)</f>
      </c>
      <c r="O2158">
        <f>(I2158*21)/100</f>
      </c>
      <c t="s">
        <v>27</v>
      </c>
    </row>
    <row r="2159" spans="1:5" ht="12.75">
      <c r="A2159" s="37" t="s">
        <v>55</v>
      </c>
      <c r="E2159" s="38" t="s">
        <v>58</v>
      </c>
    </row>
    <row r="2160" spans="1:5" ht="12.75">
      <c r="A2160" s="39" t="s">
        <v>57</v>
      </c>
      <c r="E2160" s="40" t="s">
        <v>58</v>
      </c>
    </row>
    <row r="2161" spans="1:5" ht="12.75">
      <c r="A2161" t="s">
        <v>59</v>
      </c>
      <c r="E2161" s="38" t="s">
        <v>58</v>
      </c>
    </row>
    <row r="2162" spans="1:16" ht="25.5">
      <c r="A2162" s="26" t="s">
        <v>50</v>
      </c>
      <c s="31" t="s">
        <v>6407</v>
      </c>
      <c s="31" t="s">
        <v>6401</v>
      </c>
      <c s="26" t="s">
        <v>3312</v>
      </c>
      <c s="32" t="s">
        <v>6408</v>
      </c>
      <c s="33" t="s">
        <v>82</v>
      </c>
      <c s="34">
        <v>1</v>
      </c>
      <c s="35">
        <v>0</v>
      </c>
      <c s="36">
        <f>ROUND(ROUND(H2162,2)*ROUND(G2162,5),2)</f>
      </c>
      <c r="O2162">
        <f>(I2162*21)/100</f>
      </c>
      <c t="s">
        <v>27</v>
      </c>
    </row>
    <row r="2163" spans="1:5" ht="12.75">
      <c r="A2163" s="37" t="s">
        <v>55</v>
      </c>
      <c r="E2163" s="38" t="s">
        <v>58</v>
      </c>
    </row>
    <row r="2164" spans="1:5" ht="12.75">
      <c r="A2164" s="39" t="s">
        <v>57</v>
      </c>
      <c r="E2164" s="40" t="s">
        <v>58</v>
      </c>
    </row>
    <row r="2165" spans="1:5" ht="12.75">
      <c r="A2165" t="s">
        <v>59</v>
      </c>
      <c r="E2165" s="38" t="s">
        <v>58</v>
      </c>
    </row>
    <row r="2166" spans="1:16" ht="25.5">
      <c r="A2166" s="26" t="s">
        <v>50</v>
      </c>
      <c s="31" t="s">
        <v>6409</v>
      </c>
      <c s="31" t="s">
        <v>6410</v>
      </c>
      <c s="26" t="s">
        <v>52</v>
      </c>
      <c s="32" t="s">
        <v>6411</v>
      </c>
      <c s="33" t="s">
        <v>82</v>
      </c>
      <c s="34">
        <v>1</v>
      </c>
      <c s="35">
        <v>0</v>
      </c>
      <c s="36">
        <f>ROUND(ROUND(H2166,2)*ROUND(G2166,5),2)</f>
      </c>
      <c r="O2166">
        <f>(I2166*21)/100</f>
      </c>
      <c t="s">
        <v>27</v>
      </c>
    </row>
    <row r="2167" spans="1:5" ht="12.75">
      <c r="A2167" s="37" t="s">
        <v>55</v>
      </c>
      <c r="E2167" s="38" t="s">
        <v>58</v>
      </c>
    </row>
    <row r="2168" spans="1:5" ht="12.75">
      <c r="A2168" s="39" t="s">
        <v>57</v>
      </c>
      <c r="E2168" s="40" t="s">
        <v>58</v>
      </c>
    </row>
    <row r="2169" spans="1:5" ht="12.75">
      <c r="A2169" t="s">
        <v>59</v>
      </c>
      <c r="E2169" s="38" t="s">
        <v>58</v>
      </c>
    </row>
    <row r="2170" spans="1:16" ht="12.75">
      <c r="A2170" s="26" t="s">
        <v>50</v>
      </c>
      <c s="31" t="s">
        <v>6412</v>
      </c>
      <c s="31" t="s">
        <v>6413</v>
      </c>
      <c s="26" t="s">
        <v>52</v>
      </c>
      <c s="32" t="s">
        <v>6414</v>
      </c>
      <c s="33" t="s">
        <v>82</v>
      </c>
      <c s="34">
        <v>1</v>
      </c>
      <c s="35">
        <v>0</v>
      </c>
      <c s="36">
        <f>ROUND(ROUND(H2170,2)*ROUND(G2170,5),2)</f>
      </c>
      <c r="O2170">
        <f>(I2170*21)/100</f>
      </c>
      <c t="s">
        <v>27</v>
      </c>
    </row>
    <row r="2171" spans="1:5" ht="12.75">
      <c r="A2171" s="37" t="s">
        <v>55</v>
      </c>
      <c r="E2171" s="38" t="s">
        <v>58</v>
      </c>
    </row>
    <row r="2172" spans="1:5" ht="12.75">
      <c r="A2172" s="39" t="s">
        <v>57</v>
      </c>
      <c r="E2172" s="40" t="s">
        <v>58</v>
      </c>
    </row>
    <row r="2173" spans="1:5" ht="12.75">
      <c r="A2173" t="s">
        <v>59</v>
      </c>
      <c r="E2173" s="38" t="s">
        <v>58</v>
      </c>
    </row>
    <row r="2174" spans="1:16" ht="12.75">
      <c r="A2174" s="26" t="s">
        <v>50</v>
      </c>
      <c s="31" t="s">
        <v>6415</v>
      </c>
      <c s="31" t="s">
        <v>6416</v>
      </c>
      <c s="26" t="s">
        <v>52</v>
      </c>
      <c s="32" t="s">
        <v>5534</v>
      </c>
      <c s="33" t="s">
        <v>76</v>
      </c>
      <c s="34">
        <v>9.34</v>
      </c>
      <c s="35">
        <v>0</v>
      </c>
      <c s="36">
        <f>ROUND(ROUND(H2174,2)*ROUND(G2174,5),2)</f>
      </c>
      <c r="O2174">
        <f>(I2174*21)/100</f>
      </c>
      <c t="s">
        <v>27</v>
      </c>
    </row>
    <row r="2175" spans="1:5" ht="12.75">
      <c r="A2175" s="37" t="s">
        <v>55</v>
      </c>
      <c r="E2175" s="38" t="s">
        <v>58</v>
      </c>
    </row>
    <row r="2176" spans="1:5" ht="12.75">
      <c r="A2176" s="39" t="s">
        <v>57</v>
      </c>
      <c r="E2176" s="40" t="s">
        <v>58</v>
      </c>
    </row>
    <row r="2177" spans="1:5" ht="12.75">
      <c r="A2177" t="s">
        <v>59</v>
      </c>
      <c r="E2177" s="38" t="s">
        <v>58</v>
      </c>
    </row>
    <row r="2178" spans="1:16" ht="12.75">
      <c r="A2178" s="26" t="s">
        <v>50</v>
      </c>
      <c s="31" t="s">
        <v>6417</v>
      </c>
      <c s="31" t="s">
        <v>6418</v>
      </c>
      <c s="26" t="s">
        <v>52</v>
      </c>
      <c s="32" t="s">
        <v>6419</v>
      </c>
      <c s="33" t="s">
        <v>82</v>
      </c>
      <c s="34">
        <v>1</v>
      </c>
      <c s="35">
        <v>0</v>
      </c>
      <c s="36">
        <f>ROUND(ROUND(H2178,2)*ROUND(G2178,5),2)</f>
      </c>
      <c r="O2178">
        <f>(I2178*21)/100</f>
      </c>
      <c t="s">
        <v>27</v>
      </c>
    </row>
    <row r="2179" spans="1:5" ht="12.75">
      <c r="A2179" s="37" t="s">
        <v>55</v>
      </c>
      <c r="E2179" s="38" t="s">
        <v>58</v>
      </c>
    </row>
    <row r="2180" spans="1:5" ht="12.75">
      <c r="A2180" s="39" t="s">
        <v>57</v>
      </c>
      <c r="E2180" s="40" t="s">
        <v>58</v>
      </c>
    </row>
    <row r="2181" spans="1:5" ht="12.75">
      <c r="A2181" t="s">
        <v>59</v>
      </c>
      <c r="E2181" s="38" t="s">
        <v>58</v>
      </c>
    </row>
    <row r="2182" spans="1:16" ht="12.75">
      <c r="A2182" s="26" t="s">
        <v>50</v>
      </c>
      <c s="31" t="s">
        <v>6420</v>
      </c>
      <c s="31" t="s">
        <v>6421</v>
      </c>
      <c s="26" t="s">
        <v>52</v>
      </c>
      <c s="32" t="s">
        <v>6422</v>
      </c>
      <c s="33" t="s">
        <v>82</v>
      </c>
      <c s="34">
        <v>1</v>
      </c>
      <c s="35">
        <v>0</v>
      </c>
      <c s="36">
        <f>ROUND(ROUND(H2182,2)*ROUND(G2182,5),2)</f>
      </c>
      <c r="O2182">
        <f>(I2182*21)/100</f>
      </c>
      <c t="s">
        <v>27</v>
      </c>
    </row>
    <row r="2183" spans="1:5" ht="12.75">
      <c r="A2183" s="37" t="s">
        <v>55</v>
      </c>
      <c r="E2183" s="38" t="s">
        <v>58</v>
      </c>
    </row>
    <row r="2184" spans="1:5" ht="12.75">
      <c r="A2184" s="39" t="s">
        <v>57</v>
      </c>
      <c r="E2184" s="40" t="s">
        <v>58</v>
      </c>
    </row>
    <row r="2185" spans="1:5" ht="12.75">
      <c r="A2185" t="s">
        <v>59</v>
      </c>
      <c r="E2185" s="38" t="s">
        <v>58</v>
      </c>
    </row>
    <row r="2186" spans="1:16" ht="12.75">
      <c r="A2186" s="26" t="s">
        <v>50</v>
      </c>
      <c s="31" t="s">
        <v>6423</v>
      </c>
      <c s="31" t="s">
        <v>6424</v>
      </c>
      <c s="26" t="s">
        <v>52</v>
      </c>
      <c s="32" t="s">
        <v>6425</v>
      </c>
      <c s="33" t="s">
        <v>82</v>
      </c>
      <c s="34">
        <v>1</v>
      </c>
      <c s="35">
        <v>0</v>
      </c>
      <c s="36">
        <f>ROUND(ROUND(H2186,2)*ROUND(G2186,5),2)</f>
      </c>
      <c r="O2186">
        <f>(I2186*21)/100</f>
      </c>
      <c t="s">
        <v>27</v>
      </c>
    </row>
    <row r="2187" spans="1:5" ht="12.75">
      <c r="A2187" s="37" t="s">
        <v>55</v>
      </c>
      <c r="E2187" s="38" t="s">
        <v>58</v>
      </c>
    </row>
    <row r="2188" spans="1:5" ht="12.75">
      <c r="A2188" s="39" t="s">
        <v>57</v>
      </c>
      <c r="E2188" s="40" t="s">
        <v>58</v>
      </c>
    </row>
    <row r="2189" spans="1:5" ht="12.75">
      <c r="A2189" t="s">
        <v>59</v>
      </c>
      <c r="E2189" s="38" t="s">
        <v>58</v>
      </c>
    </row>
    <row r="2190" spans="1:16" ht="25.5">
      <c r="A2190" s="26" t="s">
        <v>50</v>
      </c>
      <c s="31" t="s">
        <v>6426</v>
      </c>
      <c s="31" t="s">
        <v>6427</v>
      </c>
      <c s="26" t="s">
        <v>52</v>
      </c>
      <c s="32" t="s">
        <v>6428</v>
      </c>
      <c s="33" t="s">
        <v>82</v>
      </c>
      <c s="34">
        <v>1</v>
      </c>
      <c s="35">
        <v>0</v>
      </c>
      <c s="36">
        <f>ROUND(ROUND(H2190,2)*ROUND(G2190,5),2)</f>
      </c>
      <c r="O2190">
        <f>(I2190*21)/100</f>
      </c>
      <c t="s">
        <v>27</v>
      </c>
    </row>
    <row r="2191" spans="1:5" ht="12.75">
      <c r="A2191" s="37" t="s">
        <v>55</v>
      </c>
      <c r="E2191" s="38" t="s">
        <v>58</v>
      </c>
    </row>
    <row r="2192" spans="1:5" ht="12.75">
      <c r="A2192" s="39" t="s">
        <v>57</v>
      </c>
      <c r="E2192" s="40" t="s">
        <v>58</v>
      </c>
    </row>
    <row r="2193" spans="1:5" ht="12.75">
      <c r="A2193" t="s">
        <v>59</v>
      </c>
      <c r="E2193" s="38" t="s">
        <v>58</v>
      </c>
    </row>
    <row r="2194" spans="1:16" ht="25.5">
      <c r="A2194" s="26" t="s">
        <v>50</v>
      </c>
      <c s="31" t="s">
        <v>6429</v>
      </c>
      <c s="31" t="s">
        <v>6430</v>
      </c>
      <c s="26" t="s">
        <v>52</v>
      </c>
      <c s="32" t="s">
        <v>6428</v>
      </c>
      <c s="33" t="s">
        <v>82</v>
      </c>
      <c s="34">
        <v>1</v>
      </c>
      <c s="35">
        <v>0</v>
      </c>
      <c s="36">
        <f>ROUND(ROUND(H2194,2)*ROUND(G2194,5),2)</f>
      </c>
      <c r="O2194">
        <f>(I2194*21)/100</f>
      </c>
      <c t="s">
        <v>27</v>
      </c>
    </row>
    <row r="2195" spans="1:5" ht="12.75">
      <c r="A2195" s="37" t="s">
        <v>55</v>
      </c>
      <c r="E2195" s="38" t="s">
        <v>58</v>
      </c>
    </row>
    <row r="2196" spans="1:5" ht="12.75">
      <c r="A2196" s="39" t="s">
        <v>57</v>
      </c>
      <c r="E2196" s="40" t="s">
        <v>58</v>
      </c>
    </row>
    <row r="2197" spans="1:5" ht="12.75">
      <c r="A2197" t="s">
        <v>59</v>
      </c>
      <c r="E2197" s="38" t="s">
        <v>58</v>
      </c>
    </row>
    <row r="2198" spans="1:16" ht="25.5">
      <c r="A2198" s="26" t="s">
        <v>50</v>
      </c>
      <c s="31" t="s">
        <v>6431</v>
      </c>
      <c s="31" t="s">
        <v>6432</v>
      </c>
      <c s="26" t="s">
        <v>52</v>
      </c>
      <c s="32" t="s">
        <v>6433</v>
      </c>
      <c s="33" t="s">
        <v>82</v>
      </c>
      <c s="34">
        <v>1</v>
      </c>
      <c s="35">
        <v>0</v>
      </c>
      <c s="36">
        <f>ROUND(ROUND(H2198,2)*ROUND(G2198,5),2)</f>
      </c>
      <c r="O2198">
        <f>(I2198*21)/100</f>
      </c>
      <c t="s">
        <v>27</v>
      </c>
    </row>
    <row r="2199" spans="1:5" ht="12.75">
      <c r="A2199" s="37" t="s">
        <v>55</v>
      </c>
      <c r="E2199" s="38" t="s">
        <v>58</v>
      </c>
    </row>
    <row r="2200" spans="1:5" ht="12.75">
      <c r="A2200" s="39" t="s">
        <v>57</v>
      </c>
      <c r="E2200" s="40" t="s">
        <v>58</v>
      </c>
    </row>
    <row r="2201" spans="1:5" ht="12.75">
      <c r="A2201" t="s">
        <v>59</v>
      </c>
      <c r="E2201" s="38" t="s">
        <v>58</v>
      </c>
    </row>
    <row r="2202" spans="1:16" ht="12.75">
      <c r="A2202" s="26" t="s">
        <v>50</v>
      </c>
      <c s="31" t="s">
        <v>6434</v>
      </c>
      <c s="31" t="s">
        <v>6435</v>
      </c>
      <c s="26" t="s">
        <v>52</v>
      </c>
      <c s="32" t="s">
        <v>6436</v>
      </c>
      <c s="33" t="s">
        <v>82</v>
      </c>
      <c s="34">
        <v>1</v>
      </c>
      <c s="35">
        <v>0</v>
      </c>
      <c s="36">
        <f>ROUND(ROUND(H2202,2)*ROUND(G2202,5),2)</f>
      </c>
      <c r="O2202">
        <f>(I2202*21)/100</f>
      </c>
      <c t="s">
        <v>27</v>
      </c>
    </row>
    <row r="2203" spans="1:5" ht="12.75">
      <c r="A2203" s="37" t="s">
        <v>55</v>
      </c>
      <c r="E2203" s="38" t="s">
        <v>58</v>
      </c>
    </row>
    <row r="2204" spans="1:5" ht="12.75">
      <c r="A2204" s="39" t="s">
        <v>57</v>
      </c>
      <c r="E2204" s="40" t="s">
        <v>58</v>
      </c>
    </row>
    <row r="2205" spans="1:5" ht="12.75">
      <c r="A2205" t="s">
        <v>59</v>
      </c>
      <c r="E2205" s="38" t="s">
        <v>58</v>
      </c>
    </row>
    <row r="2206" spans="1:16" ht="12.75">
      <c r="A2206" s="26" t="s">
        <v>50</v>
      </c>
      <c s="31" t="s">
        <v>6437</v>
      </c>
      <c s="31" t="s">
        <v>6438</v>
      </c>
      <c s="26" t="s">
        <v>52</v>
      </c>
      <c s="32" t="s">
        <v>6436</v>
      </c>
      <c s="33" t="s">
        <v>82</v>
      </c>
      <c s="34">
        <v>1</v>
      </c>
      <c s="35">
        <v>0</v>
      </c>
      <c s="36">
        <f>ROUND(ROUND(H2206,2)*ROUND(G2206,5),2)</f>
      </c>
      <c r="O2206">
        <f>(I2206*21)/100</f>
      </c>
      <c t="s">
        <v>27</v>
      </c>
    </row>
    <row r="2207" spans="1:5" ht="12.75">
      <c r="A2207" s="37" t="s">
        <v>55</v>
      </c>
      <c r="E2207" s="38" t="s">
        <v>58</v>
      </c>
    </row>
    <row r="2208" spans="1:5" ht="12.75">
      <c r="A2208" s="39" t="s">
        <v>57</v>
      </c>
      <c r="E2208" s="40" t="s">
        <v>58</v>
      </c>
    </row>
    <row r="2209" spans="1:5" ht="12.75">
      <c r="A2209" t="s">
        <v>59</v>
      </c>
      <c r="E2209" s="38" t="s">
        <v>58</v>
      </c>
    </row>
    <row r="2210" spans="1:16" ht="12.75">
      <c r="A2210" s="26" t="s">
        <v>50</v>
      </c>
      <c s="31" t="s">
        <v>6439</v>
      </c>
      <c s="31" t="s">
        <v>6440</v>
      </c>
      <c s="26" t="s">
        <v>52</v>
      </c>
      <c s="32" t="s">
        <v>6436</v>
      </c>
      <c s="33" t="s">
        <v>82</v>
      </c>
      <c s="34">
        <v>1</v>
      </c>
      <c s="35">
        <v>0</v>
      </c>
      <c s="36">
        <f>ROUND(ROUND(H2210,2)*ROUND(G2210,5),2)</f>
      </c>
      <c r="O2210">
        <f>(I2210*21)/100</f>
      </c>
      <c t="s">
        <v>27</v>
      </c>
    </row>
    <row r="2211" spans="1:5" ht="12.75">
      <c r="A2211" s="37" t="s">
        <v>55</v>
      </c>
      <c r="E2211" s="38" t="s">
        <v>58</v>
      </c>
    </row>
    <row r="2212" spans="1:5" ht="12.75">
      <c r="A2212" s="39" t="s">
        <v>57</v>
      </c>
      <c r="E2212" s="40" t="s">
        <v>58</v>
      </c>
    </row>
    <row r="2213" spans="1:5" ht="12.75">
      <c r="A2213" t="s">
        <v>59</v>
      </c>
      <c r="E2213" s="38" t="s">
        <v>58</v>
      </c>
    </row>
    <row r="2214" spans="1:16" ht="12.75">
      <c r="A2214" s="26" t="s">
        <v>50</v>
      </c>
      <c s="31" t="s">
        <v>6441</v>
      </c>
      <c s="31" t="s">
        <v>6442</v>
      </c>
      <c s="26" t="s">
        <v>52</v>
      </c>
      <c s="32" t="s">
        <v>6443</v>
      </c>
      <c s="33" t="s">
        <v>82</v>
      </c>
      <c s="34">
        <v>1</v>
      </c>
      <c s="35">
        <v>0</v>
      </c>
      <c s="36">
        <f>ROUND(ROUND(H2214,2)*ROUND(G2214,5),2)</f>
      </c>
      <c r="O2214">
        <f>(I2214*21)/100</f>
      </c>
      <c t="s">
        <v>27</v>
      </c>
    </row>
    <row r="2215" spans="1:5" ht="12.75">
      <c r="A2215" s="37" t="s">
        <v>55</v>
      </c>
      <c r="E2215" s="38" t="s">
        <v>58</v>
      </c>
    </row>
    <row r="2216" spans="1:5" ht="12.75">
      <c r="A2216" s="39" t="s">
        <v>57</v>
      </c>
      <c r="E2216" s="40" t="s">
        <v>58</v>
      </c>
    </row>
    <row r="2217" spans="1:5" ht="12.75">
      <c r="A2217" t="s">
        <v>59</v>
      </c>
      <c r="E2217" s="38" t="s">
        <v>58</v>
      </c>
    </row>
    <row r="2218" spans="1:16" ht="25.5">
      <c r="A2218" s="26" t="s">
        <v>50</v>
      </c>
      <c s="31" t="s">
        <v>6444</v>
      </c>
      <c s="31" t="s">
        <v>6445</v>
      </c>
      <c s="26" t="s">
        <v>52</v>
      </c>
      <c s="32" t="s">
        <v>6446</v>
      </c>
      <c s="33" t="s">
        <v>82</v>
      </c>
      <c s="34">
        <v>1</v>
      </c>
      <c s="35">
        <v>0</v>
      </c>
      <c s="36">
        <f>ROUND(ROUND(H2218,2)*ROUND(G2218,5),2)</f>
      </c>
      <c r="O2218">
        <f>(I2218*21)/100</f>
      </c>
      <c t="s">
        <v>27</v>
      </c>
    </row>
    <row r="2219" spans="1:5" ht="12.75">
      <c r="A2219" s="37" t="s">
        <v>55</v>
      </c>
      <c r="E2219" s="38" t="s">
        <v>58</v>
      </c>
    </row>
    <row r="2220" spans="1:5" ht="12.75">
      <c r="A2220" s="39" t="s">
        <v>57</v>
      </c>
      <c r="E2220" s="40" t="s">
        <v>58</v>
      </c>
    </row>
    <row r="2221" spans="1:5" ht="12.75">
      <c r="A2221" t="s">
        <v>59</v>
      </c>
      <c r="E2221" s="38" t="s">
        <v>58</v>
      </c>
    </row>
    <row r="2222" spans="1:16" ht="25.5">
      <c r="A2222" s="26" t="s">
        <v>50</v>
      </c>
      <c s="31" t="s">
        <v>6447</v>
      </c>
      <c s="31" t="s">
        <v>6448</v>
      </c>
      <c s="26" t="s">
        <v>52</v>
      </c>
      <c s="32" t="s">
        <v>6449</v>
      </c>
      <c s="33" t="s">
        <v>82</v>
      </c>
      <c s="34">
        <v>1</v>
      </c>
      <c s="35">
        <v>0</v>
      </c>
      <c s="36">
        <f>ROUND(ROUND(H2222,2)*ROUND(G2222,5),2)</f>
      </c>
      <c r="O2222">
        <f>(I2222*21)/100</f>
      </c>
      <c t="s">
        <v>27</v>
      </c>
    </row>
    <row r="2223" spans="1:5" ht="12.75">
      <c r="A2223" s="37" t="s">
        <v>55</v>
      </c>
      <c r="E2223" s="38" t="s">
        <v>58</v>
      </c>
    </row>
    <row r="2224" spans="1:5" ht="12.75">
      <c r="A2224" s="39" t="s">
        <v>57</v>
      </c>
      <c r="E2224" s="40" t="s">
        <v>58</v>
      </c>
    </row>
    <row r="2225" spans="1:5" ht="12.75">
      <c r="A2225" t="s">
        <v>59</v>
      </c>
      <c r="E2225" s="38" t="s">
        <v>58</v>
      </c>
    </row>
    <row r="2226" spans="1:16" ht="25.5">
      <c r="A2226" s="26" t="s">
        <v>50</v>
      </c>
      <c s="31" t="s">
        <v>6450</v>
      </c>
      <c s="31" t="s">
        <v>6451</v>
      </c>
      <c s="26" t="s">
        <v>52</v>
      </c>
      <c s="32" t="s">
        <v>6452</v>
      </c>
      <c s="33" t="s">
        <v>82</v>
      </c>
      <c s="34">
        <v>1</v>
      </c>
      <c s="35">
        <v>0</v>
      </c>
      <c s="36">
        <f>ROUND(ROUND(H2226,2)*ROUND(G2226,5),2)</f>
      </c>
      <c r="O2226">
        <f>(I2226*21)/100</f>
      </c>
      <c t="s">
        <v>27</v>
      </c>
    </row>
    <row r="2227" spans="1:5" ht="12.75">
      <c r="A2227" s="37" t="s">
        <v>55</v>
      </c>
      <c r="E2227" s="38" t="s">
        <v>58</v>
      </c>
    </row>
    <row r="2228" spans="1:5" ht="12.75">
      <c r="A2228" s="39" t="s">
        <v>57</v>
      </c>
      <c r="E2228" s="40" t="s">
        <v>58</v>
      </c>
    </row>
    <row r="2229" spans="1:5" ht="12.75">
      <c r="A2229" t="s">
        <v>59</v>
      </c>
      <c r="E2229" s="38" t="s">
        <v>58</v>
      </c>
    </row>
    <row r="2230" spans="1:16" ht="12.75">
      <c r="A2230" s="26" t="s">
        <v>50</v>
      </c>
      <c s="31" t="s">
        <v>6453</v>
      </c>
      <c s="31" t="s">
        <v>6454</v>
      </c>
      <c s="26" t="s">
        <v>52</v>
      </c>
      <c s="32" t="s">
        <v>6455</v>
      </c>
      <c s="33" t="s">
        <v>82</v>
      </c>
      <c s="34">
        <v>1</v>
      </c>
      <c s="35">
        <v>0</v>
      </c>
      <c s="36">
        <f>ROUND(ROUND(H2230,2)*ROUND(G2230,5),2)</f>
      </c>
      <c r="O2230">
        <f>(I2230*21)/100</f>
      </c>
      <c t="s">
        <v>27</v>
      </c>
    </row>
    <row r="2231" spans="1:5" ht="12.75">
      <c r="A2231" s="37" t="s">
        <v>55</v>
      </c>
      <c r="E2231" s="38" t="s">
        <v>58</v>
      </c>
    </row>
    <row r="2232" spans="1:5" ht="12.75">
      <c r="A2232" s="39" t="s">
        <v>57</v>
      </c>
      <c r="E2232" s="40" t="s">
        <v>58</v>
      </c>
    </row>
    <row r="2233" spans="1:5" ht="12.75">
      <c r="A2233" t="s">
        <v>59</v>
      </c>
      <c r="E2233" s="38" t="s">
        <v>58</v>
      </c>
    </row>
    <row r="2234" spans="1:16" ht="12.75">
      <c r="A2234" s="26" t="s">
        <v>50</v>
      </c>
      <c s="31" t="s">
        <v>6456</v>
      </c>
      <c s="31" t="s">
        <v>6457</v>
      </c>
      <c s="26" t="s">
        <v>52</v>
      </c>
      <c s="32" t="s">
        <v>6458</v>
      </c>
      <c s="33" t="s">
        <v>82</v>
      </c>
      <c s="34">
        <v>1</v>
      </c>
      <c s="35">
        <v>0</v>
      </c>
      <c s="36">
        <f>ROUND(ROUND(H2234,2)*ROUND(G2234,5),2)</f>
      </c>
      <c r="O2234">
        <f>(I2234*21)/100</f>
      </c>
      <c t="s">
        <v>27</v>
      </c>
    </row>
    <row r="2235" spans="1:5" ht="12.75">
      <c r="A2235" s="37" t="s">
        <v>55</v>
      </c>
      <c r="E2235" s="38" t="s">
        <v>58</v>
      </c>
    </row>
    <row r="2236" spans="1:5" ht="12.75">
      <c r="A2236" s="39" t="s">
        <v>57</v>
      </c>
      <c r="E2236" s="40" t="s">
        <v>58</v>
      </c>
    </row>
    <row r="2237" spans="1:5" ht="12.75">
      <c r="A2237" t="s">
        <v>59</v>
      </c>
      <c r="E2237" s="38" t="s">
        <v>58</v>
      </c>
    </row>
    <row r="2238" spans="1:16" ht="25.5">
      <c r="A2238" s="26" t="s">
        <v>50</v>
      </c>
      <c s="31" t="s">
        <v>6459</v>
      </c>
      <c s="31" t="s">
        <v>6460</v>
      </c>
      <c s="26" t="s">
        <v>52</v>
      </c>
      <c s="32" t="s">
        <v>6461</v>
      </c>
      <c s="33" t="s">
        <v>82</v>
      </c>
      <c s="34">
        <v>1</v>
      </c>
      <c s="35">
        <v>0</v>
      </c>
      <c s="36">
        <f>ROUND(ROUND(H2238,2)*ROUND(G2238,5),2)</f>
      </c>
      <c r="O2238">
        <f>(I2238*21)/100</f>
      </c>
      <c t="s">
        <v>27</v>
      </c>
    </row>
    <row r="2239" spans="1:5" ht="12.75">
      <c r="A2239" s="37" t="s">
        <v>55</v>
      </c>
      <c r="E2239" s="38" t="s">
        <v>58</v>
      </c>
    </row>
    <row r="2240" spans="1:5" ht="12.75">
      <c r="A2240" s="39" t="s">
        <v>57</v>
      </c>
      <c r="E2240" s="40" t="s">
        <v>58</v>
      </c>
    </row>
    <row r="2241" spans="1:5" ht="12.75">
      <c r="A2241" t="s">
        <v>59</v>
      </c>
      <c r="E2241" s="38" t="s">
        <v>58</v>
      </c>
    </row>
    <row r="2242" spans="1:16" ht="25.5">
      <c r="A2242" s="26" t="s">
        <v>50</v>
      </c>
      <c s="31" t="s">
        <v>6462</v>
      </c>
      <c s="31" t="s">
        <v>6463</v>
      </c>
      <c s="26" t="s">
        <v>52</v>
      </c>
      <c s="32" t="s">
        <v>6464</v>
      </c>
      <c s="33" t="s">
        <v>82</v>
      </c>
      <c s="34">
        <v>1</v>
      </c>
      <c s="35">
        <v>0</v>
      </c>
      <c s="36">
        <f>ROUND(ROUND(H2242,2)*ROUND(G2242,5),2)</f>
      </c>
      <c r="O2242">
        <f>(I2242*21)/100</f>
      </c>
      <c t="s">
        <v>27</v>
      </c>
    </row>
    <row r="2243" spans="1:5" ht="12.75">
      <c r="A2243" s="37" t="s">
        <v>55</v>
      </c>
      <c r="E2243" s="38" t="s">
        <v>58</v>
      </c>
    </row>
    <row r="2244" spans="1:5" ht="12.75">
      <c r="A2244" s="39" t="s">
        <v>57</v>
      </c>
      <c r="E2244" s="40" t="s">
        <v>58</v>
      </c>
    </row>
    <row r="2245" spans="1:5" ht="12.75">
      <c r="A2245" t="s">
        <v>59</v>
      </c>
      <c r="E2245" s="38" t="s">
        <v>58</v>
      </c>
    </row>
    <row r="2246" spans="1:16" ht="25.5">
      <c r="A2246" s="26" t="s">
        <v>50</v>
      </c>
      <c s="31" t="s">
        <v>6465</v>
      </c>
      <c s="31" t="s">
        <v>6466</v>
      </c>
      <c s="26" t="s">
        <v>52</v>
      </c>
      <c s="32" t="s">
        <v>6467</v>
      </c>
      <c s="33" t="s">
        <v>82</v>
      </c>
      <c s="34">
        <v>1</v>
      </c>
      <c s="35">
        <v>0</v>
      </c>
      <c s="36">
        <f>ROUND(ROUND(H2246,2)*ROUND(G2246,5),2)</f>
      </c>
      <c r="O2246">
        <f>(I2246*21)/100</f>
      </c>
      <c t="s">
        <v>27</v>
      </c>
    </row>
    <row r="2247" spans="1:5" ht="12.75">
      <c r="A2247" s="37" t="s">
        <v>55</v>
      </c>
      <c r="E2247" s="38" t="s">
        <v>58</v>
      </c>
    </row>
    <row r="2248" spans="1:5" ht="12.75">
      <c r="A2248" s="39" t="s">
        <v>57</v>
      </c>
      <c r="E2248" s="40" t="s">
        <v>58</v>
      </c>
    </row>
    <row r="2249" spans="1:5" ht="12.75">
      <c r="A2249" t="s">
        <v>59</v>
      </c>
      <c r="E2249" s="38" t="s">
        <v>58</v>
      </c>
    </row>
    <row r="2250" spans="1:16" ht="12.75">
      <c r="A2250" s="26" t="s">
        <v>50</v>
      </c>
      <c s="31" t="s">
        <v>6468</v>
      </c>
      <c s="31" t="s">
        <v>6469</v>
      </c>
      <c s="26" t="s">
        <v>52</v>
      </c>
      <c s="32" t="s">
        <v>6470</v>
      </c>
      <c s="33" t="s">
        <v>82</v>
      </c>
      <c s="34">
        <v>1</v>
      </c>
      <c s="35">
        <v>0</v>
      </c>
      <c s="36">
        <f>ROUND(ROUND(H2250,2)*ROUND(G2250,5),2)</f>
      </c>
      <c r="O2250">
        <f>(I2250*21)/100</f>
      </c>
      <c t="s">
        <v>27</v>
      </c>
    </row>
    <row r="2251" spans="1:5" ht="12.75">
      <c r="A2251" s="37" t="s">
        <v>55</v>
      </c>
      <c r="E2251" s="38" t="s">
        <v>58</v>
      </c>
    </row>
    <row r="2252" spans="1:5" ht="12.75">
      <c r="A2252" s="39" t="s">
        <v>57</v>
      </c>
      <c r="E2252" s="40" t="s">
        <v>58</v>
      </c>
    </row>
    <row r="2253" spans="1:5" ht="12.75">
      <c r="A2253" t="s">
        <v>59</v>
      </c>
      <c r="E2253" s="38" t="s">
        <v>58</v>
      </c>
    </row>
    <row r="2254" spans="1:16" ht="12.75">
      <c r="A2254" s="26" t="s">
        <v>50</v>
      </c>
      <c s="31" t="s">
        <v>6471</v>
      </c>
      <c s="31" t="s">
        <v>6472</v>
      </c>
      <c s="26" t="s">
        <v>52</v>
      </c>
      <c s="32" t="s">
        <v>6473</v>
      </c>
      <c s="33" t="s">
        <v>82</v>
      </c>
      <c s="34">
        <v>1</v>
      </c>
      <c s="35">
        <v>0</v>
      </c>
      <c s="36">
        <f>ROUND(ROUND(H2254,2)*ROUND(G2254,5),2)</f>
      </c>
      <c r="O2254">
        <f>(I2254*21)/100</f>
      </c>
      <c t="s">
        <v>27</v>
      </c>
    </row>
    <row r="2255" spans="1:5" ht="12.75">
      <c r="A2255" s="37" t="s">
        <v>55</v>
      </c>
      <c r="E2255" s="38" t="s">
        <v>58</v>
      </c>
    </row>
    <row r="2256" spans="1:5" ht="12.75">
      <c r="A2256" s="39" t="s">
        <v>57</v>
      </c>
      <c r="E2256" s="40" t="s">
        <v>58</v>
      </c>
    </row>
    <row r="2257" spans="1:5" ht="12.75">
      <c r="A2257" t="s">
        <v>59</v>
      </c>
      <c r="E2257" s="38" t="s">
        <v>58</v>
      </c>
    </row>
    <row r="2258" spans="1:16" ht="12.75">
      <c r="A2258" s="26" t="s">
        <v>50</v>
      </c>
      <c s="31" t="s">
        <v>6474</v>
      </c>
      <c s="31" t="s">
        <v>6475</v>
      </c>
      <c s="26" t="s">
        <v>52</v>
      </c>
      <c s="32" t="s">
        <v>6476</v>
      </c>
      <c s="33" t="s">
        <v>82</v>
      </c>
      <c s="34">
        <v>1</v>
      </c>
      <c s="35">
        <v>0</v>
      </c>
      <c s="36">
        <f>ROUND(ROUND(H2258,2)*ROUND(G2258,5),2)</f>
      </c>
      <c r="O2258">
        <f>(I2258*21)/100</f>
      </c>
      <c t="s">
        <v>27</v>
      </c>
    </row>
    <row r="2259" spans="1:5" ht="12.75">
      <c r="A2259" s="37" t="s">
        <v>55</v>
      </c>
      <c r="E2259" s="38" t="s">
        <v>58</v>
      </c>
    </row>
    <row r="2260" spans="1:5" ht="12.75">
      <c r="A2260" s="39" t="s">
        <v>57</v>
      </c>
      <c r="E2260" s="40" t="s">
        <v>58</v>
      </c>
    </row>
    <row r="2261" spans="1:5" ht="12.75">
      <c r="A2261" t="s">
        <v>59</v>
      </c>
      <c r="E2261" s="38" t="s">
        <v>58</v>
      </c>
    </row>
    <row r="2262" spans="1:16" ht="12.75">
      <c r="A2262" s="26" t="s">
        <v>50</v>
      </c>
      <c s="31" t="s">
        <v>6477</v>
      </c>
      <c s="31" t="s">
        <v>6478</v>
      </c>
      <c s="26" t="s">
        <v>52</v>
      </c>
      <c s="32" t="s">
        <v>6476</v>
      </c>
      <c s="33" t="s">
        <v>82</v>
      </c>
      <c s="34">
        <v>1</v>
      </c>
      <c s="35">
        <v>0</v>
      </c>
      <c s="36">
        <f>ROUND(ROUND(H2262,2)*ROUND(G2262,5),2)</f>
      </c>
      <c r="O2262">
        <f>(I2262*21)/100</f>
      </c>
      <c t="s">
        <v>27</v>
      </c>
    </row>
    <row r="2263" spans="1:5" ht="12.75">
      <c r="A2263" s="37" t="s">
        <v>55</v>
      </c>
      <c r="E2263" s="38" t="s">
        <v>58</v>
      </c>
    </row>
    <row r="2264" spans="1:5" ht="12.75">
      <c r="A2264" s="39" t="s">
        <v>57</v>
      </c>
      <c r="E2264" s="40" t="s">
        <v>58</v>
      </c>
    </row>
    <row r="2265" spans="1:5" ht="12.75">
      <c r="A2265" t="s">
        <v>59</v>
      </c>
      <c r="E2265" s="38" t="s">
        <v>58</v>
      </c>
    </row>
    <row r="2266" spans="1:16" ht="12.75">
      <c r="A2266" s="26" t="s">
        <v>50</v>
      </c>
      <c s="31" t="s">
        <v>6479</v>
      </c>
      <c s="31" t="s">
        <v>6480</v>
      </c>
      <c s="26" t="s">
        <v>52</v>
      </c>
      <c s="32" t="s">
        <v>6481</v>
      </c>
      <c s="33" t="s">
        <v>82</v>
      </c>
      <c s="34">
        <v>1</v>
      </c>
      <c s="35">
        <v>0</v>
      </c>
      <c s="36">
        <f>ROUND(ROUND(H2266,2)*ROUND(G2266,5),2)</f>
      </c>
      <c r="O2266">
        <f>(I2266*21)/100</f>
      </c>
      <c t="s">
        <v>27</v>
      </c>
    </row>
    <row r="2267" spans="1:5" ht="12.75">
      <c r="A2267" s="37" t="s">
        <v>55</v>
      </c>
      <c r="E2267" s="38" t="s">
        <v>58</v>
      </c>
    </row>
    <row r="2268" spans="1:5" ht="12.75">
      <c r="A2268" s="39" t="s">
        <v>57</v>
      </c>
      <c r="E2268" s="40" t="s">
        <v>58</v>
      </c>
    </row>
    <row r="2269" spans="1:5" ht="12.75">
      <c r="A2269" t="s">
        <v>59</v>
      </c>
      <c r="E2269"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117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6482</v>
      </c>
      <c s="41">
        <f>0+I9</f>
      </c>
      <c r="O3" t="s">
        <v>22</v>
      </c>
      <c t="s">
        <v>27</v>
      </c>
    </row>
    <row r="4" spans="1:16" ht="15" customHeight="1">
      <c r="A4" t="s">
        <v>16</v>
      </c>
      <c s="12" t="s">
        <v>17</v>
      </c>
      <c s="13" t="s">
        <v>3464</v>
      </c>
      <c s="1"/>
      <c s="14" t="s">
        <v>3465</v>
      </c>
      <c s="1"/>
      <c s="1"/>
      <c s="11"/>
      <c s="11"/>
      <c r="O4" t="s">
        <v>23</v>
      </c>
      <c t="s">
        <v>27</v>
      </c>
    </row>
    <row r="5" spans="1:16" ht="12.75" customHeight="1">
      <c r="A5" t="s">
        <v>20</v>
      </c>
      <c s="16" t="s">
        <v>21</v>
      </c>
      <c s="17" t="s">
        <v>6482</v>
      </c>
      <c s="6"/>
      <c s="18" t="s">
        <v>6483</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815</v>
      </c>
      <c s="27"/>
      <c s="29" t="s">
        <v>3062</v>
      </c>
      <c s="27"/>
      <c s="27"/>
      <c s="27"/>
      <c s="30">
        <f>0+Q9</f>
      </c>
      <c r="O9">
        <f>0+R9</f>
      </c>
      <c r="Q9">
        <f>0+I10+I14+I18+I22+I26+I30+I34+I38+I42+I46+I50+I54+I58+I62+I66+I70+I74+I78+I82+I86+I90+I94+I98+I102+I106+I110+I114+I118+I122+I126+I130+I134+I138+I142+I146+I150+I154+I158+I162+I166+I170+I174+I178+I182+I186+I190+I194+I198+I202+I206+I210+I214+I218+I222+I226+I230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I606+I610+I614+I618+I622+I626+I630+I634+I638+I642+I646+I650+I654+I658+I662+I666+I670+I674+I678+I682+I686+I690+I694+I698+I702+I706+I710+I714+I718+I722+I726+I730+I734+I738+I742+I746+I750+I754+I758+I762+I766+I770+I774+I778+I782+I786+I790+I794+I798+I802+I806+I810+I814+I818+I822+I826+I830+I834+I838+I842+I846+I850+I854+I858+I862+I866+I870+I874+I878+I882+I886+I890+I894+I898+I902+I906+I910+I914+I918+I922+I926+I930+I934+I938+I942+I946+I950+I954+I958+I962+I966+I970+I974+I978+I982+I986+I990+I994+I998+I1002+I1006+I1010+I1014+I1018+I1022+I1026+I1030+I1034+I1038+I1042+I1046+I1050+I1054+I1058+I1062+I1066+I1070+I1074+I1078+I1082+I1086+I1090+I1094+I1098+I1102+I1106+I1110+I1114+I1118+I1122+I1126+I1130+I1134+I1138+I1142+I1146+I1150+I1154+I1158+I1162+I1166+I1170+I1174</f>
      </c>
      <c>
        <f>0+O10+O14+O18+O22+O26+O30+O34+O38+O42+O46+O50+O54+O58+O62+O66+O70+O74+O78+O82+O86+O90+O94+O98+O102+O106+O110+O114+O118+O122+O126+O130+O134+O138+O142+O146+O150+O154+O158+O162+O166+O170+O174+O178+O182+O186+O190+O194+O198+O202+O206+O210+O214+O218+O222+O226+O230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O606+O610+O614+O618+O622+O626+O630+O634+O638+O642+O646+O650+O654+O658+O662+O666+O670+O674+O678+O682+O686+O690+O694+O698+O702+O706+O710+O714+O718+O722+O726+O730+O734+O738+O742+O746+O750+O754+O758+O762+O766+O770+O774+O778+O782+O786+O790+O794+O798+O802+O806+O810+O814+O818+O822+O826+O830+O834+O838+O842+O846+O850+O854+O858+O862+O866+O870+O874+O878+O882+O886+O890+O894+O898+O902+O906+O910+O914+O918+O922+O926+O930+O934+O938+O942+O946+O950+O954+O958+O962+O966+O970+O974+O978+O982+O986+O990+O994+O998+O1002+O1006+O1010+O1014+O1018+O1022+O1026+O1030+O1034+O1038+O1042+O1046+O1050+O1054+O1058+O1062+O1066+O1070+O1074+O1078+O1082+O1086+O1090+O1094+O1098+O1102+O1106+O1110+O1114+O1118+O1122+O1126+O1130+O1134+O1138+O1142+O1146+O1150+O1154+O1158+O1162+O1166+O1170+O1174</f>
      </c>
    </row>
    <row r="10" spans="1:16" ht="12.75">
      <c r="A10" s="26" t="s">
        <v>50</v>
      </c>
      <c s="31" t="s">
        <v>6485</v>
      </c>
      <c s="31" t="s">
        <v>6486</v>
      </c>
      <c s="26" t="s">
        <v>52</v>
      </c>
      <c s="32" t="s">
        <v>6487</v>
      </c>
      <c s="33" t="s">
        <v>82</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6488</v>
      </c>
      <c s="31" t="s">
        <v>6489</v>
      </c>
      <c s="26" t="s">
        <v>52</v>
      </c>
      <c s="32" t="s">
        <v>6490</v>
      </c>
      <c s="33" t="s">
        <v>82</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6491</v>
      </c>
      <c s="31" t="s">
        <v>6492</v>
      </c>
      <c s="26" t="s">
        <v>52</v>
      </c>
      <c s="32" t="s">
        <v>6493</v>
      </c>
      <c s="33" t="s">
        <v>82</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25.5">
      <c r="A22" s="26" t="s">
        <v>50</v>
      </c>
      <c s="31" t="s">
        <v>6494</v>
      </c>
      <c s="31" t="s">
        <v>6495</v>
      </c>
      <c s="26" t="s">
        <v>52</v>
      </c>
      <c s="32" t="s">
        <v>6496</v>
      </c>
      <c s="33" t="s">
        <v>82</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25.5">
      <c r="A26" s="26" t="s">
        <v>50</v>
      </c>
      <c s="31" t="s">
        <v>6497</v>
      </c>
      <c s="31" t="s">
        <v>6498</v>
      </c>
      <c s="26" t="s">
        <v>52</v>
      </c>
      <c s="32" t="s">
        <v>6499</v>
      </c>
      <c s="33" t="s">
        <v>82</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6500</v>
      </c>
      <c s="31" t="s">
        <v>6501</v>
      </c>
      <c s="26" t="s">
        <v>52</v>
      </c>
      <c s="32" t="s">
        <v>6502</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6503</v>
      </c>
      <c s="31" t="s">
        <v>6504</v>
      </c>
      <c s="26" t="s">
        <v>52</v>
      </c>
      <c s="32" t="s">
        <v>6502</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25.5">
      <c r="A38" s="26" t="s">
        <v>50</v>
      </c>
      <c s="31" t="s">
        <v>6505</v>
      </c>
      <c s="31" t="s">
        <v>6506</v>
      </c>
      <c s="26" t="s">
        <v>52</v>
      </c>
      <c s="32" t="s">
        <v>6502</v>
      </c>
      <c s="33" t="s">
        <v>82</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25.5">
      <c r="A42" s="26" t="s">
        <v>50</v>
      </c>
      <c s="31" t="s">
        <v>6507</v>
      </c>
      <c s="31" t="s">
        <v>6508</v>
      </c>
      <c s="26" t="s">
        <v>52</v>
      </c>
      <c s="32" t="s">
        <v>6502</v>
      </c>
      <c s="33" t="s">
        <v>82</v>
      </c>
      <c s="34">
        <v>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25.5">
      <c r="A46" s="26" t="s">
        <v>50</v>
      </c>
      <c s="31" t="s">
        <v>6509</v>
      </c>
      <c s="31" t="s">
        <v>6510</v>
      </c>
      <c s="26" t="s">
        <v>52</v>
      </c>
      <c s="32" t="s">
        <v>6502</v>
      </c>
      <c s="33" t="s">
        <v>82</v>
      </c>
      <c s="34">
        <v>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6511</v>
      </c>
      <c s="31" t="s">
        <v>6512</v>
      </c>
      <c s="26" t="s">
        <v>52</v>
      </c>
      <c s="32" t="s">
        <v>6513</v>
      </c>
      <c s="33" t="s">
        <v>82</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6514</v>
      </c>
      <c s="31" t="s">
        <v>6515</v>
      </c>
      <c s="26" t="s">
        <v>52</v>
      </c>
      <c s="32" t="s">
        <v>6513</v>
      </c>
      <c s="33" t="s">
        <v>82</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6516</v>
      </c>
      <c s="31" t="s">
        <v>6517</v>
      </c>
      <c s="26" t="s">
        <v>52</v>
      </c>
      <c s="32" t="s">
        <v>6513</v>
      </c>
      <c s="33" t="s">
        <v>82</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6518</v>
      </c>
      <c s="31" t="s">
        <v>6519</v>
      </c>
      <c s="26" t="s">
        <v>52</v>
      </c>
      <c s="32" t="s">
        <v>6513</v>
      </c>
      <c s="33" t="s">
        <v>82</v>
      </c>
      <c s="34">
        <v>1</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12.75">
      <c r="A66" s="26" t="s">
        <v>50</v>
      </c>
      <c s="31" t="s">
        <v>6520</v>
      </c>
      <c s="31" t="s">
        <v>6521</v>
      </c>
      <c s="26" t="s">
        <v>52</v>
      </c>
      <c s="32" t="s">
        <v>6513</v>
      </c>
      <c s="33" t="s">
        <v>82</v>
      </c>
      <c s="34">
        <v>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6522</v>
      </c>
      <c s="31" t="s">
        <v>6523</v>
      </c>
      <c s="26" t="s">
        <v>52</v>
      </c>
      <c s="32" t="s">
        <v>6513</v>
      </c>
      <c s="33" t="s">
        <v>82</v>
      </c>
      <c s="34">
        <v>1</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25.5">
      <c r="A74" s="26" t="s">
        <v>50</v>
      </c>
      <c s="31" t="s">
        <v>6524</v>
      </c>
      <c s="31" t="s">
        <v>6525</v>
      </c>
      <c s="26" t="s">
        <v>52</v>
      </c>
      <c s="32" t="s">
        <v>6526</v>
      </c>
      <c s="33" t="s">
        <v>82</v>
      </c>
      <c s="34">
        <v>1</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25.5">
      <c r="A78" s="26" t="s">
        <v>50</v>
      </c>
      <c s="31" t="s">
        <v>6527</v>
      </c>
      <c s="31" t="s">
        <v>6528</v>
      </c>
      <c s="26" t="s">
        <v>52</v>
      </c>
      <c s="32" t="s">
        <v>6529</v>
      </c>
      <c s="33" t="s">
        <v>82</v>
      </c>
      <c s="34">
        <v>1</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12.75">
      <c r="A82" s="26" t="s">
        <v>50</v>
      </c>
      <c s="31" t="s">
        <v>6530</v>
      </c>
      <c s="31" t="s">
        <v>6531</v>
      </c>
      <c s="26" t="s">
        <v>52</v>
      </c>
      <c s="32" t="s">
        <v>6532</v>
      </c>
      <c s="33" t="s">
        <v>82</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6533</v>
      </c>
      <c s="31" t="s">
        <v>6531</v>
      </c>
      <c s="26" t="s">
        <v>2502</v>
      </c>
      <c s="32" t="s">
        <v>6532</v>
      </c>
      <c s="33" t="s">
        <v>82</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12.75">
      <c r="A90" s="26" t="s">
        <v>50</v>
      </c>
      <c s="31" t="s">
        <v>6534</v>
      </c>
      <c s="31" t="s">
        <v>6535</v>
      </c>
      <c s="26" t="s">
        <v>52</v>
      </c>
      <c s="32" t="s">
        <v>6536</v>
      </c>
      <c s="33" t="s">
        <v>82</v>
      </c>
      <c s="34">
        <v>1</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12.75">
      <c r="A94" s="26" t="s">
        <v>50</v>
      </c>
      <c s="31" t="s">
        <v>6537</v>
      </c>
      <c s="31" t="s">
        <v>6535</v>
      </c>
      <c s="26" t="s">
        <v>2502</v>
      </c>
      <c s="32" t="s">
        <v>6536</v>
      </c>
      <c s="33" t="s">
        <v>82</v>
      </c>
      <c s="34">
        <v>1</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12.75">
      <c r="A98" s="26" t="s">
        <v>50</v>
      </c>
      <c s="31" t="s">
        <v>6538</v>
      </c>
      <c s="31" t="s">
        <v>6539</v>
      </c>
      <c s="26" t="s">
        <v>52</v>
      </c>
      <c s="32" t="s">
        <v>6540</v>
      </c>
      <c s="33" t="s">
        <v>82</v>
      </c>
      <c s="34">
        <v>1</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12.75">
      <c r="A102" s="26" t="s">
        <v>50</v>
      </c>
      <c s="31" t="s">
        <v>6541</v>
      </c>
      <c s="31" t="s">
        <v>6539</v>
      </c>
      <c s="26" t="s">
        <v>2502</v>
      </c>
      <c s="32" t="s">
        <v>6540</v>
      </c>
      <c s="33" t="s">
        <v>82</v>
      </c>
      <c s="34">
        <v>1</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12.75">
      <c r="A106" s="26" t="s">
        <v>50</v>
      </c>
      <c s="31" t="s">
        <v>6542</v>
      </c>
      <c s="31" t="s">
        <v>6543</v>
      </c>
      <c s="26" t="s">
        <v>52</v>
      </c>
      <c s="32" t="s">
        <v>6544</v>
      </c>
      <c s="33" t="s">
        <v>82</v>
      </c>
      <c s="34">
        <v>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12.75">
      <c r="A110" s="26" t="s">
        <v>50</v>
      </c>
      <c s="31" t="s">
        <v>6545</v>
      </c>
      <c s="31" t="s">
        <v>6543</v>
      </c>
      <c s="26" t="s">
        <v>2502</v>
      </c>
      <c s="32" t="s">
        <v>6544</v>
      </c>
      <c s="33" t="s">
        <v>82</v>
      </c>
      <c s="34">
        <v>1</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12.75">
      <c r="A114" s="26" t="s">
        <v>50</v>
      </c>
      <c s="31" t="s">
        <v>6546</v>
      </c>
      <c s="31" t="s">
        <v>6547</v>
      </c>
      <c s="26" t="s">
        <v>52</v>
      </c>
      <c s="32" t="s">
        <v>6544</v>
      </c>
      <c s="33" t="s">
        <v>82</v>
      </c>
      <c s="34">
        <v>1</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12.75">
      <c r="A118" s="26" t="s">
        <v>50</v>
      </c>
      <c s="31" t="s">
        <v>6548</v>
      </c>
      <c s="31" t="s">
        <v>6547</v>
      </c>
      <c s="26" t="s">
        <v>2502</v>
      </c>
      <c s="32" t="s">
        <v>6544</v>
      </c>
      <c s="33" t="s">
        <v>82</v>
      </c>
      <c s="34">
        <v>1</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12.75">
      <c r="A122" s="26" t="s">
        <v>50</v>
      </c>
      <c s="31" t="s">
        <v>6549</v>
      </c>
      <c s="31" t="s">
        <v>6550</v>
      </c>
      <c s="26" t="s">
        <v>52</v>
      </c>
      <c s="32" t="s">
        <v>6544</v>
      </c>
      <c s="33" t="s">
        <v>82</v>
      </c>
      <c s="34">
        <v>1</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12.75">
      <c r="A126" s="26" t="s">
        <v>50</v>
      </c>
      <c s="31" t="s">
        <v>6551</v>
      </c>
      <c s="31" t="s">
        <v>6550</v>
      </c>
      <c s="26" t="s">
        <v>2502</v>
      </c>
      <c s="32" t="s">
        <v>6544</v>
      </c>
      <c s="33" t="s">
        <v>82</v>
      </c>
      <c s="34">
        <v>1</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12.75">
      <c r="A130" s="26" t="s">
        <v>50</v>
      </c>
      <c s="31" t="s">
        <v>6552</v>
      </c>
      <c s="31" t="s">
        <v>6553</v>
      </c>
      <c s="26" t="s">
        <v>52</v>
      </c>
      <c s="32" t="s">
        <v>6554</v>
      </c>
      <c s="33" t="s">
        <v>82</v>
      </c>
      <c s="34">
        <v>1</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12.75">
      <c r="A134" s="26" t="s">
        <v>50</v>
      </c>
      <c s="31" t="s">
        <v>6555</v>
      </c>
      <c s="31" t="s">
        <v>6556</v>
      </c>
      <c s="26" t="s">
        <v>52</v>
      </c>
      <c s="32" t="s">
        <v>6554</v>
      </c>
      <c s="33" t="s">
        <v>82</v>
      </c>
      <c s="34">
        <v>1</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12.75">
      <c r="A138" s="26" t="s">
        <v>50</v>
      </c>
      <c s="31" t="s">
        <v>6557</v>
      </c>
      <c s="31" t="s">
        <v>6558</v>
      </c>
      <c s="26" t="s">
        <v>52</v>
      </c>
      <c s="32" t="s">
        <v>6554</v>
      </c>
      <c s="33" t="s">
        <v>82</v>
      </c>
      <c s="34">
        <v>1</v>
      </c>
      <c s="35">
        <v>0</v>
      </c>
      <c s="36">
        <f>ROUND(ROUND(H138,2)*ROUND(G138,5),2)</f>
      </c>
      <c r="O138">
        <f>(I138*21)/100</f>
      </c>
      <c t="s">
        <v>27</v>
      </c>
    </row>
    <row r="139" spans="1:5" ht="12.75">
      <c r="A139" s="37" t="s">
        <v>55</v>
      </c>
      <c r="E139" s="38" t="s">
        <v>58</v>
      </c>
    </row>
    <row r="140" spans="1:5" ht="12.75">
      <c r="A140" s="39" t="s">
        <v>57</v>
      </c>
      <c r="E140" s="40" t="s">
        <v>58</v>
      </c>
    </row>
    <row r="141" spans="1:5" ht="12.75">
      <c r="A141" t="s">
        <v>59</v>
      </c>
      <c r="E141" s="38" t="s">
        <v>58</v>
      </c>
    </row>
    <row r="142" spans="1:16" ht="12.75">
      <c r="A142" s="26" t="s">
        <v>50</v>
      </c>
      <c s="31" t="s">
        <v>6559</v>
      </c>
      <c s="31" t="s">
        <v>6560</v>
      </c>
      <c s="26" t="s">
        <v>52</v>
      </c>
      <c s="32" t="s">
        <v>6554</v>
      </c>
      <c s="33" t="s">
        <v>82</v>
      </c>
      <c s="34">
        <v>1</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12.75">
      <c r="A146" s="26" t="s">
        <v>50</v>
      </c>
      <c s="31" t="s">
        <v>6561</v>
      </c>
      <c s="31" t="s">
        <v>6562</v>
      </c>
      <c s="26" t="s">
        <v>52</v>
      </c>
      <c s="32" t="s">
        <v>6554</v>
      </c>
      <c s="33" t="s">
        <v>82</v>
      </c>
      <c s="34">
        <v>1</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6" ht="12.75">
      <c r="A150" s="26" t="s">
        <v>50</v>
      </c>
      <c s="31" t="s">
        <v>6563</v>
      </c>
      <c s="31" t="s">
        <v>6564</v>
      </c>
      <c s="26" t="s">
        <v>52</v>
      </c>
      <c s="32" t="s">
        <v>6554</v>
      </c>
      <c s="33" t="s">
        <v>82</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12.75">
      <c r="A154" s="26" t="s">
        <v>50</v>
      </c>
      <c s="31" t="s">
        <v>6565</v>
      </c>
      <c s="31" t="s">
        <v>6566</v>
      </c>
      <c s="26" t="s">
        <v>52</v>
      </c>
      <c s="32" t="s">
        <v>6554</v>
      </c>
      <c s="33" t="s">
        <v>82</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6" ht="12.75">
      <c r="A158" s="26" t="s">
        <v>50</v>
      </c>
      <c s="31" t="s">
        <v>6567</v>
      </c>
      <c s="31" t="s">
        <v>6568</v>
      </c>
      <c s="26" t="s">
        <v>52</v>
      </c>
      <c s="32" t="s">
        <v>6554</v>
      </c>
      <c s="33" t="s">
        <v>82</v>
      </c>
      <c s="34">
        <v>1</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12.75">
      <c r="A162" s="26" t="s">
        <v>50</v>
      </c>
      <c s="31" t="s">
        <v>6569</v>
      </c>
      <c s="31" t="s">
        <v>6570</v>
      </c>
      <c s="26" t="s">
        <v>52</v>
      </c>
      <c s="32" t="s">
        <v>6554</v>
      </c>
      <c s="33" t="s">
        <v>82</v>
      </c>
      <c s="34">
        <v>1</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12.75">
      <c r="A166" s="26" t="s">
        <v>50</v>
      </c>
      <c s="31" t="s">
        <v>6571</v>
      </c>
      <c s="31" t="s">
        <v>6572</v>
      </c>
      <c s="26" t="s">
        <v>52</v>
      </c>
      <c s="32" t="s">
        <v>6573</v>
      </c>
      <c s="33" t="s">
        <v>82</v>
      </c>
      <c s="34">
        <v>1</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12.75">
      <c r="A170" s="26" t="s">
        <v>50</v>
      </c>
      <c s="31" t="s">
        <v>6574</v>
      </c>
      <c s="31" t="s">
        <v>6575</v>
      </c>
      <c s="26" t="s">
        <v>52</v>
      </c>
      <c s="32" t="s">
        <v>6573</v>
      </c>
      <c s="33" t="s">
        <v>82</v>
      </c>
      <c s="34">
        <v>1</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12.75">
      <c r="A174" s="26" t="s">
        <v>50</v>
      </c>
      <c s="31" t="s">
        <v>6576</v>
      </c>
      <c s="31" t="s">
        <v>6577</v>
      </c>
      <c s="26" t="s">
        <v>52</v>
      </c>
      <c s="32" t="s">
        <v>6573</v>
      </c>
      <c s="33" t="s">
        <v>82</v>
      </c>
      <c s="34">
        <v>1</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12.75">
      <c r="A178" s="26" t="s">
        <v>50</v>
      </c>
      <c s="31" t="s">
        <v>6578</v>
      </c>
      <c s="31" t="s">
        <v>6579</v>
      </c>
      <c s="26" t="s">
        <v>52</v>
      </c>
      <c s="32" t="s">
        <v>6573</v>
      </c>
      <c s="33" t="s">
        <v>82</v>
      </c>
      <c s="34">
        <v>1</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12.75">
      <c r="A182" s="26" t="s">
        <v>50</v>
      </c>
      <c s="31" t="s">
        <v>6580</v>
      </c>
      <c s="31" t="s">
        <v>6581</v>
      </c>
      <c s="26" t="s">
        <v>52</v>
      </c>
      <c s="32" t="s">
        <v>6573</v>
      </c>
      <c s="33" t="s">
        <v>82</v>
      </c>
      <c s="34">
        <v>1</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25.5">
      <c r="A186" s="26" t="s">
        <v>50</v>
      </c>
      <c s="31" t="s">
        <v>6582</v>
      </c>
      <c s="31" t="s">
        <v>6583</v>
      </c>
      <c s="26" t="s">
        <v>52</v>
      </c>
      <c s="32" t="s">
        <v>6584</v>
      </c>
      <c s="33" t="s">
        <v>82</v>
      </c>
      <c s="34">
        <v>1</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25.5">
      <c r="A190" s="26" t="s">
        <v>50</v>
      </c>
      <c s="31" t="s">
        <v>6585</v>
      </c>
      <c s="31" t="s">
        <v>6583</v>
      </c>
      <c s="26" t="s">
        <v>2502</v>
      </c>
      <c s="32" t="s">
        <v>6584</v>
      </c>
      <c s="33" t="s">
        <v>82</v>
      </c>
      <c s="34">
        <v>1</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25.5">
      <c r="A194" s="26" t="s">
        <v>50</v>
      </c>
      <c s="31" t="s">
        <v>6586</v>
      </c>
      <c s="31" t="s">
        <v>6583</v>
      </c>
      <c s="26" t="s">
        <v>2505</v>
      </c>
      <c s="32" t="s">
        <v>6587</v>
      </c>
      <c s="33" t="s">
        <v>82</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25.5">
      <c r="A198" s="26" t="s">
        <v>50</v>
      </c>
      <c s="31" t="s">
        <v>6588</v>
      </c>
      <c s="31" t="s">
        <v>6589</v>
      </c>
      <c s="26" t="s">
        <v>52</v>
      </c>
      <c s="32" t="s">
        <v>6590</v>
      </c>
      <c s="33" t="s">
        <v>82</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12.75">
      <c r="A202" s="26" t="s">
        <v>50</v>
      </c>
      <c s="31" t="s">
        <v>6591</v>
      </c>
      <c s="31" t="s">
        <v>6592</v>
      </c>
      <c s="26" t="s">
        <v>52</v>
      </c>
      <c s="32" t="s">
        <v>6593</v>
      </c>
      <c s="33" t="s">
        <v>82</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12.75">
      <c r="A206" s="26" t="s">
        <v>50</v>
      </c>
      <c s="31" t="s">
        <v>6594</v>
      </c>
      <c s="31" t="s">
        <v>6592</v>
      </c>
      <c s="26" t="s">
        <v>2502</v>
      </c>
      <c s="32" t="s">
        <v>6593</v>
      </c>
      <c s="33" t="s">
        <v>82</v>
      </c>
      <c s="34">
        <v>1</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12.75">
      <c r="A210" s="26" t="s">
        <v>50</v>
      </c>
      <c s="31" t="s">
        <v>6595</v>
      </c>
      <c s="31" t="s">
        <v>6592</v>
      </c>
      <c s="26" t="s">
        <v>2505</v>
      </c>
      <c s="32" t="s">
        <v>6593</v>
      </c>
      <c s="33" t="s">
        <v>82</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12.75">
      <c r="A214" s="26" t="s">
        <v>50</v>
      </c>
      <c s="31" t="s">
        <v>6596</v>
      </c>
      <c s="31" t="s">
        <v>6592</v>
      </c>
      <c s="26" t="s">
        <v>3310</v>
      </c>
      <c s="32" t="s">
        <v>6593</v>
      </c>
      <c s="33" t="s">
        <v>82</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12.75">
      <c r="A218" s="26" t="s">
        <v>50</v>
      </c>
      <c s="31" t="s">
        <v>6597</v>
      </c>
      <c s="31" t="s">
        <v>6592</v>
      </c>
      <c s="26" t="s">
        <v>3312</v>
      </c>
      <c s="32" t="s">
        <v>6593</v>
      </c>
      <c s="33" t="s">
        <v>82</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12.75">
      <c r="A222" s="26" t="s">
        <v>50</v>
      </c>
      <c s="31" t="s">
        <v>6598</v>
      </c>
      <c s="31" t="s">
        <v>6592</v>
      </c>
      <c s="26" t="s">
        <v>3314</v>
      </c>
      <c s="32" t="s">
        <v>6593</v>
      </c>
      <c s="33" t="s">
        <v>82</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12.75">
      <c r="A226" s="26" t="s">
        <v>50</v>
      </c>
      <c s="31" t="s">
        <v>6599</v>
      </c>
      <c s="31" t="s">
        <v>6592</v>
      </c>
      <c s="26" t="s">
        <v>3316</v>
      </c>
      <c s="32" t="s">
        <v>6593</v>
      </c>
      <c s="33" t="s">
        <v>82</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12.75">
      <c r="A230" s="26" t="s">
        <v>50</v>
      </c>
      <c s="31" t="s">
        <v>6600</v>
      </c>
      <c s="31" t="s">
        <v>6592</v>
      </c>
      <c s="26" t="s">
        <v>3318</v>
      </c>
      <c s="32" t="s">
        <v>6593</v>
      </c>
      <c s="33" t="s">
        <v>82</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12.75">
      <c r="A234" s="26" t="s">
        <v>50</v>
      </c>
      <c s="31" t="s">
        <v>6601</v>
      </c>
      <c s="31" t="s">
        <v>6592</v>
      </c>
      <c s="26" t="s">
        <v>4189</v>
      </c>
      <c s="32" t="s">
        <v>6593</v>
      </c>
      <c s="33" t="s">
        <v>82</v>
      </c>
      <c s="34">
        <v>1</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12.75">
      <c r="A238" s="26" t="s">
        <v>50</v>
      </c>
      <c s="31" t="s">
        <v>6602</v>
      </c>
      <c s="31" t="s">
        <v>6592</v>
      </c>
      <c s="26" t="s">
        <v>4190</v>
      </c>
      <c s="32" t="s">
        <v>6593</v>
      </c>
      <c s="33" t="s">
        <v>82</v>
      </c>
      <c s="34">
        <v>1</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12.75">
      <c r="A242" s="26" t="s">
        <v>50</v>
      </c>
      <c s="31" t="s">
        <v>6603</v>
      </c>
      <c s="31" t="s">
        <v>6604</v>
      </c>
      <c s="26" t="s">
        <v>52</v>
      </c>
      <c s="32" t="s">
        <v>6605</v>
      </c>
      <c s="33" t="s">
        <v>82</v>
      </c>
      <c s="34">
        <v>1</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12.75">
      <c r="A246" s="26" t="s">
        <v>50</v>
      </c>
      <c s="31" t="s">
        <v>6606</v>
      </c>
      <c s="31" t="s">
        <v>6607</v>
      </c>
      <c s="26" t="s">
        <v>52</v>
      </c>
      <c s="32" t="s">
        <v>6608</v>
      </c>
      <c s="33" t="s">
        <v>82</v>
      </c>
      <c s="34">
        <v>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12.75">
      <c r="A250" s="26" t="s">
        <v>50</v>
      </c>
      <c s="31" t="s">
        <v>6609</v>
      </c>
      <c s="31" t="s">
        <v>6610</v>
      </c>
      <c s="26" t="s">
        <v>52</v>
      </c>
      <c s="32" t="s">
        <v>6554</v>
      </c>
      <c s="33" t="s">
        <v>82</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12.75">
      <c r="A254" s="26" t="s">
        <v>50</v>
      </c>
      <c s="31" t="s">
        <v>6611</v>
      </c>
      <c s="31" t="s">
        <v>6612</v>
      </c>
      <c s="26" t="s">
        <v>52</v>
      </c>
      <c s="32" t="s">
        <v>6613</v>
      </c>
      <c s="33" t="s">
        <v>82</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12.75">
      <c r="A258" s="26" t="s">
        <v>50</v>
      </c>
      <c s="31" t="s">
        <v>6614</v>
      </c>
      <c s="31" t="s">
        <v>6615</v>
      </c>
      <c s="26" t="s">
        <v>52</v>
      </c>
      <c s="32" t="s">
        <v>6616</v>
      </c>
      <c s="33" t="s">
        <v>82</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12.75">
      <c r="A262" s="26" t="s">
        <v>50</v>
      </c>
      <c s="31" t="s">
        <v>6617</v>
      </c>
      <c s="31" t="s">
        <v>6618</v>
      </c>
      <c s="26" t="s">
        <v>52</v>
      </c>
      <c s="32" t="s">
        <v>6619</v>
      </c>
      <c s="33" t="s">
        <v>82</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12.75">
      <c r="A266" s="26" t="s">
        <v>50</v>
      </c>
      <c s="31" t="s">
        <v>6620</v>
      </c>
      <c s="31" t="s">
        <v>6621</v>
      </c>
      <c s="26" t="s">
        <v>52</v>
      </c>
      <c s="32" t="s">
        <v>6622</v>
      </c>
      <c s="33" t="s">
        <v>82</v>
      </c>
      <c s="34">
        <v>1</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25.5">
      <c r="A270" s="26" t="s">
        <v>50</v>
      </c>
      <c s="31" t="s">
        <v>6623</v>
      </c>
      <c s="31" t="s">
        <v>6624</v>
      </c>
      <c s="26" t="s">
        <v>52</v>
      </c>
      <c s="32" t="s">
        <v>6625</v>
      </c>
      <c s="33" t="s">
        <v>82</v>
      </c>
      <c s="34">
        <v>1</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25.5">
      <c r="A274" s="26" t="s">
        <v>50</v>
      </c>
      <c s="31" t="s">
        <v>6626</v>
      </c>
      <c s="31" t="s">
        <v>6627</v>
      </c>
      <c s="26" t="s">
        <v>52</v>
      </c>
      <c s="32" t="s">
        <v>6628</v>
      </c>
      <c s="33" t="s">
        <v>82</v>
      </c>
      <c s="34">
        <v>1</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25.5">
      <c r="A278" s="26" t="s">
        <v>50</v>
      </c>
      <c s="31" t="s">
        <v>6629</v>
      </c>
      <c s="31" t="s">
        <v>6630</v>
      </c>
      <c s="26" t="s">
        <v>52</v>
      </c>
      <c s="32" t="s">
        <v>6631</v>
      </c>
      <c s="33" t="s">
        <v>82</v>
      </c>
      <c s="34">
        <v>1</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12.75">
      <c r="A282" s="26" t="s">
        <v>50</v>
      </c>
      <c s="31" t="s">
        <v>6632</v>
      </c>
      <c s="31" t="s">
        <v>6633</v>
      </c>
      <c s="26" t="s">
        <v>52</v>
      </c>
      <c s="32" t="s">
        <v>6554</v>
      </c>
      <c s="33" t="s">
        <v>82</v>
      </c>
      <c s="34">
        <v>1</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12.75">
      <c r="A286" s="26" t="s">
        <v>50</v>
      </c>
      <c s="31" t="s">
        <v>6634</v>
      </c>
      <c s="31" t="s">
        <v>6635</v>
      </c>
      <c s="26" t="s">
        <v>52</v>
      </c>
      <c s="32" t="s">
        <v>6636</v>
      </c>
      <c s="33" t="s">
        <v>82</v>
      </c>
      <c s="34">
        <v>1</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12.75">
      <c r="A290" s="26" t="s">
        <v>50</v>
      </c>
      <c s="31" t="s">
        <v>6637</v>
      </c>
      <c s="31" t="s">
        <v>6638</v>
      </c>
      <c s="26" t="s">
        <v>52</v>
      </c>
      <c s="32" t="s">
        <v>6639</v>
      </c>
      <c s="33" t="s">
        <v>82</v>
      </c>
      <c s="34">
        <v>1</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12.75">
      <c r="A294" s="26" t="s">
        <v>50</v>
      </c>
      <c s="31" t="s">
        <v>6640</v>
      </c>
      <c s="31" t="s">
        <v>6641</v>
      </c>
      <c s="26" t="s">
        <v>52</v>
      </c>
      <c s="32" t="s">
        <v>6639</v>
      </c>
      <c s="33" t="s">
        <v>82</v>
      </c>
      <c s="34">
        <v>1</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12.75">
      <c r="A298" s="26" t="s">
        <v>50</v>
      </c>
      <c s="31" t="s">
        <v>6642</v>
      </c>
      <c s="31" t="s">
        <v>6643</v>
      </c>
      <c s="26" t="s">
        <v>52</v>
      </c>
      <c s="32" t="s">
        <v>6644</v>
      </c>
      <c s="33" t="s">
        <v>82</v>
      </c>
      <c s="34">
        <v>1</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12.75">
      <c r="A302" s="26" t="s">
        <v>50</v>
      </c>
      <c s="31" t="s">
        <v>6645</v>
      </c>
      <c s="31" t="s">
        <v>6646</v>
      </c>
      <c s="26" t="s">
        <v>52</v>
      </c>
      <c s="32" t="s">
        <v>6647</v>
      </c>
      <c s="33" t="s">
        <v>82</v>
      </c>
      <c s="34">
        <v>1</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12.75">
      <c r="A306" s="26" t="s">
        <v>50</v>
      </c>
      <c s="31" t="s">
        <v>6648</v>
      </c>
      <c s="31" t="s">
        <v>6649</v>
      </c>
      <c s="26" t="s">
        <v>52</v>
      </c>
      <c s="32" t="s">
        <v>6650</v>
      </c>
      <c s="33" t="s">
        <v>82</v>
      </c>
      <c s="34">
        <v>1</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12.75">
      <c r="A310" s="26" t="s">
        <v>50</v>
      </c>
      <c s="31" t="s">
        <v>6651</v>
      </c>
      <c s="31" t="s">
        <v>6652</v>
      </c>
      <c s="26" t="s">
        <v>52</v>
      </c>
      <c s="32" t="s">
        <v>6647</v>
      </c>
      <c s="33" t="s">
        <v>82</v>
      </c>
      <c s="34">
        <v>1</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12.75">
      <c r="A314" s="26" t="s">
        <v>50</v>
      </c>
      <c s="31" t="s">
        <v>6653</v>
      </c>
      <c s="31" t="s">
        <v>6654</v>
      </c>
      <c s="26" t="s">
        <v>52</v>
      </c>
      <c s="32" t="s">
        <v>6650</v>
      </c>
      <c s="33" t="s">
        <v>82</v>
      </c>
      <c s="34">
        <v>1</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12.75">
      <c r="A318" s="26" t="s">
        <v>50</v>
      </c>
      <c s="31" t="s">
        <v>6655</v>
      </c>
      <c s="31" t="s">
        <v>6656</v>
      </c>
      <c s="26" t="s">
        <v>52</v>
      </c>
      <c s="32" t="s">
        <v>6647</v>
      </c>
      <c s="33" t="s">
        <v>82</v>
      </c>
      <c s="34">
        <v>1</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12.75">
      <c r="A322" s="26" t="s">
        <v>50</v>
      </c>
      <c s="31" t="s">
        <v>6657</v>
      </c>
      <c s="31" t="s">
        <v>6658</v>
      </c>
      <c s="26" t="s">
        <v>52</v>
      </c>
      <c s="32" t="s">
        <v>6647</v>
      </c>
      <c s="33" t="s">
        <v>82</v>
      </c>
      <c s="34">
        <v>1</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12.75">
      <c r="A326" s="26" t="s">
        <v>50</v>
      </c>
      <c s="31" t="s">
        <v>6659</v>
      </c>
      <c s="31" t="s">
        <v>6660</v>
      </c>
      <c s="26" t="s">
        <v>52</v>
      </c>
      <c s="32" t="s">
        <v>6661</v>
      </c>
      <c s="33" t="s">
        <v>82</v>
      </c>
      <c s="34">
        <v>1</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12.75">
      <c r="A330" s="26" t="s">
        <v>50</v>
      </c>
      <c s="31" t="s">
        <v>6662</v>
      </c>
      <c s="31" t="s">
        <v>6663</v>
      </c>
      <c s="26" t="s">
        <v>52</v>
      </c>
      <c s="32" t="s">
        <v>6664</v>
      </c>
      <c s="33" t="s">
        <v>82</v>
      </c>
      <c s="34">
        <v>1</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12.75">
      <c r="A334" s="26" t="s">
        <v>50</v>
      </c>
      <c s="31" t="s">
        <v>6665</v>
      </c>
      <c s="31" t="s">
        <v>6666</v>
      </c>
      <c s="26" t="s">
        <v>52</v>
      </c>
      <c s="32" t="s">
        <v>6647</v>
      </c>
      <c s="33" t="s">
        <v>82</v>
      </c>
      <c s="34">
        <v>1</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12.75">
      <c r="A338" s="26" t="s">
        <v>50</v>
      </c>
      <c s="31" t="s">
        <v>6667</v>
      </c>
      <c s="31" t="s">
        <v>6668</v>
      </c>
      <c s="26" t="s">
        <v>52</v>
      </c>
      <c s="32" t="s">
        <v>6647</v>
      </c>
      <c s="33" t="s">
        <v>82</v>
      </c>
      <c s="34">
        <v>1</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12.75">
      <c r="A342" s="26" t="s">
        <v>50</v>
      </c>
      <c s="31" t="s">
        <v>6669</v>
      </c>
      <c s="31" t="s">
        <v>6670</v>
      </c>
      <c s="26" t="s">
        <v>52</v>
      </c>
      <c s="32" t="s">
        <v>6671</v>
      </c>
      <c s="33" t="s">
        <v>82</v>
      </c>
      <c s="34">
        <v>3</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12.75">
      <c r="A346" s="26" t="s">
        <v>50</v>
      </c>
      <c s="31" t="s">
        <v>6672</v>
      </c>
      <c s="31" t="s">
        <v>6673</v>
      </c>
      <c s="26" t="s">
        <v>52</v>
      </c>
      <c s="32" t="s">
        <v>6647</v>
      </c>
      <c s="33" t="s">
        <v>82</v>
      </c>
      <c s="34">
        <v>1</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12.75">
      <c r="A350" s="26" t="s">
        <v>50</v>
      </c>
      <c s="31" t="s">
        <v>6674</v>
      </c>
      <c s="31" t="s">
        <v>6675</v>
      </c>
      <c s="26" t="s">
        <v>52</v>
      </c>
      <c s="32" t="s">
        <v>6647</v>
      </c>
      <c s="33" t="s">
        <v>82</v>
      </c>
      <c s="34">
        <v>1</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12.75">
      <c r="A354" s="26" t="s">
        <v>50</v>
      </c>
      <c s="31" t="s">
        <v>6676</v>
      </c>
      <c s="31" t="s">
        <v>6677</v>
      </c>
      <c s="26" t="s">
        <v>52</v>
      </c>
      <c s="32" t="s">
        <v>6647</v>
      </c>
      <c s="33" t="s">
        <v>82</v>
      </c>
      <c s="34">
        <v>1</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12.75">
      <c r="A358" s="26" t="s">
        <v>50</v>
      </c>
      <c s="31" t="s">
        <v>6678</v>
      </c>
      <c s="31" t="s">
        <v>6679</v>
      </c>
      <c s="26" t="s">
        <v>52</v>
      </c>
      <c s="32" t="s">
        <v>6647</v>
      </c>
      <c s="33" t="s">
        <v>82</v>
      </c>
      <c s="34">
        <v>1</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6" ht="12.75">
      <c r="A362" s="26" t="s">
        <v>50</v>
      </c>
      <c s="31" t="s">
        <v>6680</v>
      </c>
      <c s="31" t="s">
        <v>6681</v>
      </c>
      <c s="26" t="s">
        <v>52</v>
      </c>
      <c s="32" t="s">
        <v>6682</v>
      </c>
      <c s="33" t="s">
        <v>82</v>
      </c>
      <c s="34">
        <v>1</v>
      </c>
      <c s="35">
        <v>0</v>
      </c>
      <c s="36">
        <f>ROUND(ROUND(H362,2)*ROUND(G362,5),2)</f>
      </c>
      <c r="O362">
        <f>(I362*21)/100</f>
      </c>
      <c t="s">
        <v>27</v>
      </c>
    </row>
    <row r="363" spans="1:5" ht="12.75">
      <c r="A363" s="37" t="s">
        <v>55</v>
      </c>
      <c r="E363" s="38" t="s">
        <v>58</v>
      </c>
    </row>
    <row r="364" spans="1:5" ht="12.75">
      <c r="A364" s="39" t="s">
        <v>57</v>
      </c>
      <c r="E364" s="40" t="s">
        <v>58</v>
      </c>
    </row>
    <row r="365" spans="1:5" ht="12.75">
      <c r="A365" t="s">
        <v>59</v>
      </c>
      <c r="E365" s="38" t="s">
        <v>58</v>
      </c>
    </row>
    <row r="366" spans="1:16" ht="12.75">
      <c r="A366" s="26" t="s">
        <v>50</v>
      </c>
      <c s="31" t="s">
        <v>6683</v>
      </c>
      <c s="31" t="s">
        <v>6684</v>
      </c>
      <c s="26" t="s">
        <v>52</v>
      </c>
      <c s="32" t="s">
        <v>6682</v>
      </c>
      <c s="33" t="s">
        <v>82</v>
      </c>
      <c s="34">
        <v>1</v>
      </c>
      <c s="35">
        <v>0</v>
      </c>
      <c s="36">
        <f>ROUND(ROUND(H366,2)*ROUND(G366,5),2)</f>
      </c>
      <c r="O366">
        <f>(I366*21)/100</f>
      </c>
      <c t="s">
        <v>27</v>
      </c>
    </row>
    <row r="367" spans="1:5" ht="12.75">
      <c r="A367" s="37" t="s">
        <v>55</v>
      </c>
      <c r="E367" s="38" t="s">
        <v>58</v>
      </c>
    </row>
    <row r="368" spans="1:5" ht="12.75">
      <c r="A368" s="39" t="s">
        <v>57</v>
      </c>
      <c r="E368" s="40" t="s">
        <v>58</v>
      </c>
    </row>
    <row r="369" spans="1:5" ht="12.75">
      <c r="A369" t="s">
        <v>59</v>
      </c>
      <c r="E369" s="38" t="s">
        <v>58</v>
      </c>
    </row>
    <row r="370" spans="1:16" ht="12.75">
      <c r="A370" s="26" t="s">
        <v>50</v>
      </c>
      <c s="31" t="s">
        <v>6685</v>
      </c>
      <c s="31" t="s">
        <v>6686</v>
      </c>
      <c s="26" t="s">
        <v>52</v>
      </c>
      <c s="32" t="s">
        <v>6647</v>
      </c>
      <c s="33" t="s">
        <v>82</v>
      </c>
      <c s="34">
        <v>1</v>
      </c>
      <c s="35">
        <v>0</v>
      </c>
      <c s="36">
        <f>ROUND(ROUND(H370,2)*ROUND(G370,5),2)</f>
      </c>
      <c r="O370">
        <f>(I370*21)/100</f>
      </c>
      <c t="s">
        <v>27</v>
      </c>
    </row>
    <row r="371" spans="1:5" ht="12.75">
      <c r="A371" s="37" t="s">
        <v>55</v>
      </c>
      <c r="E371" s="38" t="s">
        <v>58</v>
      </c>
    </row>
    <row r="372" spans="1:5" ht="12.75">
      <c r="A372" s="39" t="s">
        <v>57</v>
      </c>
      <c r="E372" s="40" t="s">
        <v>58</v>
      </c>
    </row>
    <row r="373" spans="1:5" ht="12.75">
      <c r="A373" t="s">
        <v>59</v>
      </c>
      <c r="E373" s="38" t="s">
        <v>58</v>
      </c>
    </row>
    <row r="374" spans="1:16" ht="12.75">
      <c r="A374" s="26" t="s">
        <v>50</v>
      </c>
      <c s="31" t="s">
        <v>6687</v>
      </c>
      <c s="31" t="s">
        <v>6688</v>
      </c>
      <c s="26" t="s">
        <v>52</v>
      </c>
      <c s="32" t="s">
        <v>6647</v>
      </c>
      <c s="33" t="s">
        <v>82</v>
      </c>
      <c s="34">
        <v>1</v>
      </c>
      <c s="35">
        <v>0</v>
      </c>
      <c s="36">
        <f>ROUND(ROUND(H374,2)*ROUND(G374,5),2)</f>
      </c>
      <c r="O374">
        <f>(I374*21)/100</f>
      </c>
      <c t="s">
        <v>27</v>
      </c>
    </row>
    <row r="375" spans="1:5" ht="12.75">
      <c r="A375" s="37" t="s">
        <v>55</v>
      </c>
      <c r="E375" s="38" t="s">
        <v>58</v>
      </c>
    </row>
    <row r="376" spans="1:5" ht="12.75">
      <c r="A376" s="39" t="s">
        <v>57</v>
      </c>
      <c r="E376" s="40" t="s">
        <v>58</v>
      </c>
    </row>
    <row r="377" spans="1:5" ht="12.75">
      <c r="A377" t="s">
        <v>59</v>
      </c>
      <c r="E377" s="38" t="s">
        <v>58</v>
      </c>
    </row>
    <row r="378" spans="1:16" ht="12.75">
      <c r="A378" s="26" t="s">
        <v>50</v>
      </c>
      <c s="31" t="s">
        <v>6689</v>
      </c>
      <c s="31" t="s">
        <v>6690</v>
      </c>
      <c s="26" t="s">
        <v>52</v>
      </c>
      <c s="32" t="s">
        <v>6691</v>
      </c>
      <c s="33" t="s">
        <v>82</v>
      </c>
      <c s="34">
        <v>1</v>
      </c>
      <c s="35">
        <v>0</v>
      </c>
      <c s="36">
        <f>ROUND(ROUND(H378,2)*ROUND(G378,5),2)</f>
      </c>
      <c r="O378">
        <f>(I378*21)/100</f>
      </c>
      <c t="s">
        <v>27</v>
      </c>
    </row>
    <row r="379" spans="1:5" ht="12.75">
      <c r="A379" s="37" t="s">
        <v>55</v>
      </c>
      <c r="E379" s="38" t="s">
        <v>58</v>
      </c>
    </row>
    <row r="380" spans="1:5" ht="12.75">
      <c r="A380" s="39" t="s">
        <v>57</v>
      </c>
      <c r="E380" s="40" t="s">
        <v>58</v>
      </c>
    </row>
    <row r="381" spans="1:5" ht="12.75">
      <c r="A381" t="s">
        <v>59</v>
      </c>
      <c r="E381" s="38" t="s">
        <v>58</v>
      </c>
    </row>
    <row r="382" spans="1:16" ht="12.75">
      <c r="A382" s="26" t="s">
        <v>50</v>
      </c>
      <c s="31" t="s">
        <v>6692</v>
      </c>
      <c s="31" t="s">
        <v>6693</v>
      </c>
      <c s="26" t="s">
        <v>52</v>
      </c>
      <c s="32" t="s">
        <v>6691</v>
      </c>
      <c s="33" t="s">
        <v>82</v>
      </c>
      <c s="34">
        <v>1</v>
      </c>
      <c s="35">
        <v>0</v>
      </c>
      <c s="36">
        <f>ROUND(ROUND(H382,2)*ROUND(G382,5),2)</f>
      </c>
      <c r="O382">
        <f>(I382*21)/100</f>
      </c>
      <c t="s">
        <v>27</v>
      </c>
    </row>
    <row r="383" spans="1:5" ht="12.75">
      <c r="A383" s="37" t="s">
        <v>55</v>
      </c>
      <c r="E383" s="38" t="s">
        <v>58</v>
      </c>
    </row>
    <row r="384" spans="1:5" ht="12.75">
      <c r="A384" s="39" t="s">
        <v>57</v>
      </c>
      <c r="E384" s="40" t="s">
        <v>58</v>
      </c>
    </row>
    <row r="385" spans="1:5" ht="12.75">
      <c r="A385" t="s">
        <v>59</v>
      </c>
      <c r="E385" s="38" t="s">
        <v>58</v>
      </c>
    </row>
    <row r="386" spans="1:16" ht="12.75">
      <c r="A386" s="26" t="s">
        <v>50</v>
      </c>
      <c s="31" t="s">
        <v>6694</v>
      </c>
      <c s="31" t="s">
        <v>6695</v>
      </c>
      <c s="26" t="s">
        <v>52</v>
      </c>
      <c s="32" t="s">
        <v>6647</v>
      </c>
      <c s="33" t="s">
        <v>82</v>
      </c>
      <c s="34">
        <v>1</v>
      </c>
      <c s="35">
        <v>0</v>
      </c>
      <c s="36">
        <f>ROUND(ROUND(H386,2)*ROUND(G386,5),2)</f>
      </c>
      <c r="O386">
        <f>(I386*21)/100</f>
      </c>
      <c t="s">
        <v>27</v>
      </c>
    </row>
    <row r="387" spans="1:5" ht="12.75">
      <c r="A387" s="37" t="s">
        <v>55</v>
      </c>
      <c r="E387" s="38" t="s">
        <v>58</v>
      </c>
    </row>
    <row r="388" spans="1:5" ht="12.75">
      <c r="A388" s="39" t="s">
        <v>57</v>
      </c>
      <c r="E388" s="40" t="s">
        <v>58</v>
      </c>
    </row>
    <row r="389" spans="1:5" ht="12.75">
      <c r="A389" t="s">
        <v>59</v>
      </c>
      <c r="E389" s="38" t="s">
        <v>58</v>
      </c>
    </row>
    <row r="390" spans="1:16" ht="12.75">
      <c r="A390" s="26" t="s">
        <v>50</v>
      </c>
      <c s="31" t="s">
        <v>6696</v>
      </c>
      <c s="31" t="s">
        <v>6697</v>
      </c>
      <c s="26" t="s">
        <v>52</v>
      </c>
      <c s="32" t="s">
        <v>6647</v>
      </c>
      <c s="33" t="s">
        <v>82</v>
      </c>
      <c s="34">
        <v>1</v>
      </c>
      <c s="35">
        <v>0</v>
      </c>
      <c s="36">
        <f>ROUND(ROUND(H390,2)*ROUND(G390,5),2)</f>
      </c>
      <c r="O390">
        <f>(I390*21)/100</f>
      </c>
      <c t="s">
        <v>27</v>
      </c>
    </row>
    <row r="391" spans="1:5" ht="12.75">
      <c r="A391" s="37" t="s">
        <v>55</v>
      </c>
      <c r="E391" s="38" t="s">
        <v>58</v>
      </c>
    </row>
    <row r="392" spans="1:5" ht="12.75">
      <c r="A392" s="39" t="s">
        <v>57</v>
      </c>
      <c r="E392" s="40" t="s">
        <v>58</v>
      </c>
    </row>
    <row r="393" spans="1:5" ht="12.75">
      <c r="A393" t="s">
        <v>59</v>
      </c>
      <c r="E393" s="38" t="s">
        <v>58</v>
      </c>
    </row>
    <row r="394" spans="1:16" ht="12.75">
      <c r="A394" s="26" t="s">
        <v>50</v>
      </c>
      <c s="31" t="s">
        <v>6698</v>
      </c>
      <c s="31" t="s">
        <v>6699</v>
      </c>
      <c s="26" t="s">
        <v>52</v>
      </c>
      <c s="32" t="s">
        <v>6647</v>
      </c>
      <c s="33" t="s">
        <v>82</v>
      </c>
      <c s="34">
        <v>1</v>
      </c>
      <c s="35">
        <v>0</v>
      </c>
      <c s="36">
        <f>ROUND(ROUND(H394,2)*ROUND(G394,5),2)</f>
      </c>
      <c r="O394">
        <f>(I394*21)/100</f>
      </c>
      <c t="s">
        <v>27</v>
      </c>
    </row>
    <row r="395" spans="1:5" ht="12.75">
      <c r="A395" s="37" t="s">
        <v>55</v>
      </c>
      <c r="E395" s="38" t="s">
        <v>58</v>
      </c>
    </row>
    <row r="396" spans="1:5" ht="12.75">
      <c r="A396" s="39" t="s">
        <v>57</v>
      </c>
      <c r="E396" s="40" t="s">
        <v>58</v>
      </c>
    </row>
    <row r="397" spans="1:5" ht="12.75">
      <c r="A397" t="s">
        <v>59</v>
      </c>
      <c r="E397" s="38" t="s">
        <v>58</v>
      </c>
    </row>
    <row r="398" spans="1:16" ht="12.75">
      <c r="A398" s="26" t="s">
        <v>50</v>
      </c>
      <c s="31" t="s">
        <v>6700</v>
      </c>
      <c s="31" t="s">
        <v>6701</v>
      </c>
      <c s="26" t="s">
        <v>52</v>
      </c>
      <c s="32" t="s">
        <v>6702</v>
      </c>
      <c s="33" t="s">
        <v>82</v>
      </c>
      <c s="34">
        <v>1</v>
      </c>
      <c s="35">
        <v>0</v>
      </c>
      <c s="36">
        <f>ROUND(ROUND(H398,2)*ROUND(G398,5),2)</f>
      </c>
      <c r="O398">
        <f>(I398*21)/100</f>
      </c>
      <c t="s">
        <v>27</v>
      </c>
    </row>
    <row r="399" spans="1:5" ht="12.75">
      <c r="A399" s="37" t="s">
        <v>55</v>
      </c>
      <c r="E399" s="38" t="s">
        <v>58</v>
      </c>
    </row>
    <row r="400" spans="1:5" ht="12.75">
      <c r="A400" s="39" t="s">
        <v>57</v>
      </c>
      <c r="E400" s="40" t="s">
        <v>58</v>
      </c>
    </row>
    <row r="401" spans="1:5" ht="12.75">
      <c r="A401" t="s">
        <v>59</v>
      </c>
      <c r="E401" s="38" t="s">
        <v>58</v>
      </c>
    </row>
    <row r="402" spans="1:16" ht="12.75">
      <c r="A402" s="26" t="s">
        <v>50</v>
      </c>
      <c s="31" t="s">
        <v>6703</v>
      </c>
      <c s="31" t="s">
        <v>6704</v>
      </c>
      <c s="26" t="s">
        <v>52</v>
      </c>
      <c s="32" t="s">
        <v>6647</v>
      </c>
      <c s="33" t="s">
        <v>82</v>
      </c>
      <c s="34">
        <v>1</v>
      </c>
      <c s="35">
        <v>0</v>
      </c>
      <c s="36">
        <f>ROUND(ROUND(H402,2)*ROUND(G402,5),2)</f>
      </c>
      <c r="O402">
        <f>(I402*21)/100</f>
      </c>
      <c t="s">
        <v>27</v>
      </c>
    </row>
    <row r="403" spans="1:5" ht="12.75">
      <c r="A403" s="37" t="s">
        <v>55</v>
      </c>
      <c r="E403" s="38" t="s">
        <v>58</v>
      </c>
    </row>
    <row r="404" spans="1:5" ht="12.75">
      <c r="A404" s="39" t="s">
        <v>57</v>
      </c>
      <c r="E404" s="40" t="s">
        <v>58</v>
      </c>
    </row>
    <row r="405" spans="1:5" ht="12.75">
      <c r="A405" t="s">
        <v>59</v>
      </c>
      <c r="E405" s="38" t="s">
        <v>58</v>
      </c>
    </row>
    <row r="406" spans="1:16" ht="25.5">
      <c r="A406" s="26" t="s">
        <v>50</v>
      </c>
      <c s="31" t="s">
        <v>6705</v>
      </c>
      <c s="31" t="s">
        <v>6706</v>
      </c>
      <c s="26" t="s">
        <v>52</v>
      </c>
      <c s="32" t="s">
        <v>6707</v>
      </c>
      <c s="33" t="s">
        <v>82</v>
      </c>
      <c s="34">
        <v>1</v>
      </c>
      <c s="35">
        <v>0</v>
      </c>
      <c s="36">
        <f>ROUND(ROUND(H406,2)*ROUND(G406,5),2)</f>
      </c>
      <c r="O406">
        <f>(I406*21)/100</f>
      </c>
      <c t="s">
        <v>27</v>
      </c>
    </row>
    <row r="407" spans="1:5" ht="12.75">
      <c r="A407" s="37" t="s">
        <v>55</v>
      </c>
      <c r="E407" s="38" t="s">
        <v>58</v>
      </c>
    </row>
    <row r="408" spans="1:5" ht="12.75">
      <c r="A408" s="39" t="s">
        <v>57</v>
      </c>
      <c r="E408" s="40" t="s">
        <v>58</v>
      </c>
    </row>
    <row r="409" spans="1:5" ht="12.75">
      <c r="A409" t="s">
        <v>59</v>
      </c>
      <c r="E409" s="38" t="s">
        <v>58</v>
      </c>
    </row>
    <row r="410" spans="1:16" ht="12.75">
      <c r="A410" s="26" t="s">
        <v>50</v>
      </c>
      <c s="31" t="s">
        <v>6708</v>
      </c>
      <c s="31" t="s">
        <v>6709</v>
      </c>
      <c s="26" t="s">
        <v>52</v>
      </c>
      <c s="32" t="s">
        <v>6647</v>
      </c>
      <c s="33" t="s">
        <v>82</v>
      </c>
      <c s="34">
        <v>1</v>
      </c>
      <c s="35">
        <v>0</v>
      </c>
      <c s="36">
        <f>ROUND(ROUND(H410,2)*ROUND(G410,5),2)</f>
      </c>
      <c r="O410">
        <f>(I410*21)/100</f>
      </c>
      <c t="s">
        <v>27</v>
      </c>
    </row>
    <row r="411" spans="1:5" ht="12.75">
      <c r="A411" s="37" t="s">
        <v>55</v>
      </c>
      <c r="E411" s="38" t="s">
        <v>58</v>
      </c>
    </row>
    <row r="412" spans="1:5" ht="12.75">
      <c r="A412" s="39" t="s">
        <v>57</v>
      </c>
      <c r="E412" s="40" t="s">
        <v>58</v>
      </c>
    </row>
    <row r="413" spans="1:5" ht="12.75">
      <c r="A413" t="s">
        <v>59</v>
      </c>
      <c r="E413" s="38" t="s">
        <v>58</v>
      </c>
    </row>
    <row r="414" spans="1:16" ht="12.75">
      <c r="A414" s="26" t="s">
        <v>50</v>
      </c>
      <c s="31" t="s">
        <v>6710</v>
      </c>
      <c s="31" t="s">
        <v>6711</v>
      </c>
      <c s="26" t="s">
        <v>52</v>
      </c>
      <c s="32" t="s">
        <v>6647</v>
      </c>
      <c s="33" t="s">
        <v>82</v>
      </c>
      <c s="34">
        <v>1</v>
      </c>
      <c s="35">
        <v>0</v>
      </c>
      <c s="36">
        <f>ROUND(ROUND(H414,2)*ROUND(G414,5),2)</f>
      </c>
      <c r="O414">
        <f>(I414*21)/100</f>
      </c>
      <c t="s">
        <v>27</v>
      </c>
    </row>
    <row r="415" spans="1:5" ht="12.75">
      <c r="A415" s="37" t="s">
        <v>55</v>
      </c>
      <c r="E415" s="38" t="s">
        <v>58</v>
      </c>
    </row>
    <row r="416" spans="1:5" ht="12.75">
      <c r="A416" s="39" t="s">
        <v>57</v>
      </c>
      <c r="E416" s="40" t="s">
        <v>58</v>
      </c>
    </row>
    <row r="417" spans="1:5" ht="12.75">
      <c r="A417" t="s">
        <v>59</v>
      </c>
      <c r="E417" s="38" t="s">
        <v>58</v>
      </c>
    </row>
    <row r="418" spans="1:16" ht="12.75">
      <c r="A418" s="26" t="s">
        <v>50</v>
      </c>
      <c s="31" t="s">
        <v>6712</v>
      </c>
      <c s="31" t="s">
        <v>6713</v>
      </c>
      <c s="26" t="s">
        <v>52</v>
      </c>
      <c s="32" t="s">
        <v>6647</v>
      </c>
      <c s="33" t="s">
        <v>82</v>
      </c>
      <c s="34">
        <v>1</v>
      </c>
      <c s="35">
        <v>0</v>
      </c>
      <c s="36">
        <f>ROUND(ROUND(H418,2)*ROUND(G418,5),2)</f>
      </c>
      <c r="O418">
        <f>(I418*21)/100</f>
      </c>
      <c t="s">
        <v>27</v>
      </c>
    </row>
    <row r="419" spans="1:5" ht="12.75">
      <c r="A419" s="37" t="s">
        <v>55</v>
      </c>
      <c r="E419" s="38" t="s">
        <v>58</v>
      </c>
    </row>
    <row r="420" spans="1:5" ht="12.75">
      <c r="A420" s="39" t="s">
        <v>57</v>
      </c>
      <c r="E420" s="40" t="s">
        <v>58</v>
      </c>
    </row>
    <row r="421" spans="1:5" ht="12.75">
      <c r="A421" t="s">
        <v>59</v>
      </c>
      <c r="E421" s="38" t="s">
        <v>58</v>
      </c>
    </row>
    <row r="422" spans="1:16" ht="25.5">
      <c r="A422" s="26" t="s">
        <v>50</v>
      </c>
      <c s="31" t="s">
        <v>6714</v>
      </c>
      <c s="31" t="s">
        <v>6715</v>
      </c>
      <c s="26" t="s">
        <v>52</v>
      </c>
      <c s="32" t="s">
        <v>6716</v>
      </c>
      <c s="33" t="s">
        <v>82</v>
      </c>
      <c s="34">
        <v>1</v>
      </c>
      <c s="35">
        <v>0</v>
      </c>
      <c s="36">
        <f>ROUND(ROUND(H422,2)*ROUND(G422,5),2)</f>
      </c>
      <c r="O422">
        <f>(I422*21)/100</f>
      </c>
      <c t="s">
        <v>27</v>
      </c>
    </row>
    <row r="423" spans="1:5" ht="12.75">
      <c r="A423" s="37" t="s">
        <v>55</v>
      </c>
      <c r="E423" s="38" t="s">
        <v>58</v>
      </c>
    </row>
    <row r="424" spans="1:5" ht="12.75">
      <c r="A424" s="39" t="s">
        <v>57</v>
      </c>
      <c r="E424" s="40" t="s">
        <v>58</v>
      </c>
    </row>
    <row r="425" spans="1:5" ht="12.75">
      <c r="A425" t="s">
        <v>59</v>
      </c>
      <c r="E425" s="38" t="s">
        <v>58</v>
      </c>
    </row>
    <row r="426" spans="1:16" ht="12.75">
      <c r="A426" s="26" t="s">
        <v>50</v>
      </c>
      <c s="31" t="s">
        <v>6717</v>
      </c>
      <c s="31" t="s">
        <v>6718</v>
      </c>
      <c s="26" t="s">
        <v>52</v>
      </c>
      <c s="32" t="s">
        <v>6719</v>
      </c>
      <c s="33" t="s">
        <v>82</v>
      </c>
      <c s="34">
        <v>1</v>
      </c>
      <c s="35">
        <v>0</v>
      </c>
      <c s="36">
        <f>ROUND(ROUND(H426,2)*ROUND(G426,5),2)</f>
      </c>
      <c r="O426">
        <f>(I426*21)/100</f>
      </c>
      <c t="s">
        <v>27</v>
      </c>
    </row>
    <row r="427" spans="1:5" ht="12.75">
      <c r="A427" s="37" t="s">
        <v>55</v>
      </c>
      <c r="E427" s="38" t="s">
        <v>58</v>
      </c>
    </row>
    <row r="428" spans="1:5" ht="12.75">
      <c r="A428" s="39" t="s">
        <v>57</v>
      </c>
      <c r="E428" s="40" t="s">
        <v>58</v>
      </c>
    </row>
    <row r="429" spans="1:5" ht="12.75">
      <c r="A429" t="s">
        <v>59</v>
      </c>
      <c r="E429" s="38" t="s">
        <v>58</v>
      </c>
    </row>
    <row r="430" spans="1:16" ht="12.75">
      <c r="A430" s="26" t="s">
        <v>50</v>
      </c>
      <c s="31" t="s">
        <v>6720</v>
      </c>
      <c s="31" t="s">
        <v>6721</v>
      </c>
      <c s="26" t="s">
        <v>52</v>
      </c>
      <c s="32" t="s">
        <v>6722</v>
      </c>
      <c s="33" t="s">
        <v>82</v>
      </c>
      <c s="34">
        <v>1</v>
      </c>
      <c s="35">
        <v>0</v>
      </c>
      <c s="36">
        <f>ROUND(ROUND(H430,2)*ROUND(G430,5),2)</f>
      </c>
      <c r="O430">
        <f>(I430*21)/100</f>
      </c>
      <c t="s">
        <v>27</v>
      </c>
    </row>
    <row r="431" spans="1:5" ht="12.75">
      <c r="A431" s="37" t="s">
        <v>55</v>
      </c>
      <c r="E431" s="38" t="s">
        <v>58</v>
      </c>
    </row>
    <row r="432" spans="1:5" ht="12.75">
      <c r="A432" s="39" t="s">
        <v>57</v>
      </c>
      <c r="E432" s="40" t="s">
        <v>58</v>
      </c>
    </row>
    <row r="433" spans="1:5" ht="12.75">
      <c r="A433" t="s">
        <v>59</v>
      </c>
      <c r="E433" s="38" t="s">
        <v>58</v>
      </c>
    </row>
    <row r="434" spans="1:16" ht="12.75">
      <c r="A434" s="26" t="s">
        <v>50</v>
      </c>
      <c s="31" t="s">
        <v>6723</v>
      </c>
      <c s="31" t="s">
        <v>6724</v>
      </c>
      <c s="26" t="s">
        <v>52</v>
      </c>
      <c s="32" t="s">
        <v>6722</v>
      </c>
      <c s="33" t="s">
        <v>82</v>
      </c>
      <c s="34">
        <v>1</v>
      </c>
      <c s="35">
        <v>0</v>
      </c>
      <c s="36">
        <f>ROUND(ROUND(H434,2)*ROUND(G434,5),2)</f>
      </c>
      <c r="O434">
        <f>(I434*21)/100</f>
      </c>
      <c t="s">
        <v>27</v>
      </c>
    </row>
    <row r="435" spans="1:5" ht="12.75">
      <c r="A435" s="37" t="s">
        <v>55</v>
      </c>
      <c r="E435" s="38" t="s">
        <v>58</v>
      </c>
    </row>
    <row r="436" spans="1:5" ht="12.75">
      <c r="A436" s="39" t="s">
        <v>57</v>
      </c>
      <c r="E436" s="40" t="s">
        <v>58</v>
      </c>
    </row>
    <row r="437" spans="1:5" ht="12.75">
      <c r="A437" t="s">
        <v>59</v>
      </c>
      <c r="E437" s="38" t="s">
        <v>58</v>
      </c>
    </row>
    <row r="438" spans="1:16" ht="12.75">
      <c r="A438" s="26" t="s">
        <v>50</v>
      </c>
      <c s="31" t="s">
        <v>6725</v>
      </c>
      <c s="31" t="s">
        <v>6726</v>
      </c>
      <c s="26" t="s">
        <v>52</v>
      </c>
      <c s="32" t="s">
        <v>6722</v>
      </c>
      <c s="33" t="s">
        <v>82</v>
      </c>
      <c s="34">
        <v>1</v>
      </c>
      <c s="35">
        <v>0</v>
      </c>
      <c s="36">
        <f>ROUND(ROUND(H438,2)*ROUND(G438,5),2)</f>
      </c>
      <c r="O438">
        <f>(I438*21)/100</f>
      </c>
      <c t="s">
        <v>27</v>
      </c>
    </row>
    <row r="439" spans="1:5" ht="12.75">
      <c r="A439" s="37" t="s">
        <v>55</v>
      </c>
      <c r="E439" s="38" t="s">
        <v>58</v>
      </c>
    </row>
    <row r="440" spans="1:5" ht="12.75">
      <c r="A440" s="39" t="s">
        <v>57</v>
      </c>
      <c r="E440" s="40" t="s">
        <v>58</v>
      </c>
    </row>
    <row r="441" spans="1:5" ht="12.75">
      <c r="A441" t="s">
        <v>59</v>
      </c>
      <c r="E441" s="38" t="s">
        <v>58</v>
      </c>
    </row>
    <row r="442" spans="1:16" ht="12.75">
      <c r="A442" s="26" t="s">
        <v>50</v>
      </c>
      <c s="31" t="s">
        <v>6727</v>
      </c>
      <c s="31" t="s">
        <v>6728</v>
      </c>
      <c s="26" t="s">
        <v>52</v>
      </c>
      <c s="32" t="s">
        <v>6722</v>
      </c>
      <c s="33" t="s">
        <v>82</v>
      </c>
      <c s="34">
        <v>1</v>
      </c>
      <c s="35">
        <v>0</v>
      </c>
      <c s="36">
        <f>ROUND(ROUND(H442,2)*ROUND(G442,5),2)</f>
      </c>
      <c r="O442">
        <f>(I442*21)/100</f>
      </c>
      <c t="s">
        <v>27</v>
      </c>
    </row>
    <row r="443" spans="1:5" ht="12.75">
      <c r="A443" s="37" t="s">
        <v>55</v>
      </c>
      <c r="E443" s="38" t="s">
        <v>58</v>
      </c>
    </row>
    <row r="444" spans="1:5" ht="12.75">
      <c r="A444" s="39" t="s">
        <v>57</v>
      </c>
      <c r="E444" s="40" t="s">
        <v>58</v>
      </c>
    </row>
    <row r="445" spans="1:5" ht="12.75">
      <c r="A445" t="s">
        <v>59</v>
      </c>
      <c r="E445" s="38" t="s">
        <v>58</v>
      </c>
    </row>
    <row r="446" spans="1:16" ht="12.75">
      <c r="A446" s="26" t="s">
        <v>50</v>
      </c>
      <c s="31" t="s">
        <v>6729</v>
      </c>
      <c s="31" t="s">
        <v>6730</v>
      </c>
      <c s="26" t="s">
        <v>52</v>
      </c>
      <c s="32" t="s">
        <v>6722</v>
      </c>
      <c s="33" t="s">
        <v>82</v>
      </c>
      <c s="34">
        <v>1</v>
      </c>
      <c s="35">
        <v>0</v>
      </c>
      <c s="36">
        <f>ROUND(ROUND(H446,2)*ROUND(G446,5),2)</f>
      </c>
      <c r="O446">
        <f>(I446*21)/100</f>
      </c>
      <c t="s">
        <v>27</v>
      </c>
    </row>
    <row r="447" spans="1:5" ht="12.75">
      <c r="A447" s="37" t="s">
        <v>55</v>
      </c>
      <c r="E447" s="38" t="s">
        <v>58</v>
      </c>
    </row>
    <row r="448" spans="1:5" ht="12.75">
      <c r="A448" s="39" t="s">
        <v>57</v>
      </c>
      <c r="E448" s="40" t="s">
        <v>58</v>
      </c>
    </row>
    <row r="449" spans="1:5" ht="12.75">
      <c r="A449" t="s">
        <v>59</v>
      </c>
      <c r="E449" s="38" t="s">
        <v>58</v>
      </c>
    </row>
    <row r="450" spans="1:16" ht="12.75">
      <c r="A450" s="26" t="s">
        <v>50</v>
      </c>
      <c s="31" t="s">
        <v>6731</v>
      </c>
      <c s="31" t="s">
        <v>6732</v>
      </c>
      <c s="26" t="s">
        <v>52</v>
      </c>
      <c s="32" t="s">
        <v>6722</v>
      </c>
      <c s="33" t="s">
        <v>82</v>
      </c>
      <c s="34">
        <v>1</v>
      </c>
      <c s="35">
        <v>0</v>
      </c>
      <c s="36">
        <f>ROUND(ROUND(H450,2)*ROUND(G450,5),2)</f>
      </c>
      <c r="O450">
        <f>(I450*21)/100</f>
      </c>
      <c t="s">
        <v>27</v>
      </c>
    </row>
    <row r="451" spans="1:5" ht="12.75">
      <c r="A451" s="37" t="s">
        <v>55</v>
      </c>
      <c r="E451" s="38" t="s">
        <v>58</v>
      </c>
    </row>
    <row r="452" spans="1:5" ht="12.75">
      <c r="A452" s="39" t="s">
        <v>57</v>
      </c>
      <c r="E452" s="40" t="s">
        <v>58</v>
      </c>
    </row>
    <row r="453" spans="1:5" ht="12.75">
      <c r="A453" t="s">
        <v>59</v>
      </c>
      <c r="E453" s="38" t="s">
        <v>58</v>
      </c>
    </row>
    <row r="454" spans="1:16" ht="12.75">
      <c r="A454" s="26" t="s">
        <v>50</v>
      </c>
      <c s="31" t="s">
        <v>6733</v>
      </c>
      <c s="31" t="s">
        <v>6734</v>
      </c>
      <c s="26" t="s">
        <v>52</v>
      </c>
      <c s="32" t="s">
        <v>6722</v>
      </c>
      <c s="33" t="s">
        <v>82</v>
      </c>
      <c s="34">
        <v>1</v>
      </c>
      <c s="35">
        <v>0</v>
      </c>
      <c s="36">
        <f>ROUND(ROUND(H454,2)*ROUND(G454,5),2)</f>
      </c>
      <c r="O454">
        <f>(I454*21)/100</f>
      </c>
      <c t="s">
        <v>27</v>
      </c>
    </row>
    <row r="455" spans="1:5" ht="12.75">
      <c r="A455" s="37" t="s">
        <v>55</v>
      </c>
      <c r="E455" s="38" t="s">
        <v>58</v>
      </c>
    </row>
    <row r="456" spans="1:5" ht="12.75">
      <c r="A456" s="39" t="s">
        <v>57</v>
      </c>
      <c r="E456" s="40" t="s">
        <v>58</v>
      </c>
    </row>
    <row r="457" spans="1:5" ht="12.75">
      <c r="A457" t="s">
        <v>59</v>
      </c>
      <c r="E457" s="38" t="s">
        <v>58</v>
      </c>
    </row>
    <row r="458" spans="1:16" ht="12.75">
      <c r="A458" s="26" t="s">
        <v>50</v>
      </c>
      <c s="31" t="s">
        <v>6735</v>
      </c>
      <c s="31" t="s">
        <v>6736</v>
      </c>
      <c s="26" t="s">
        <v>52</v>
      </c>
      <c s="32" t="s">
        <v>6737</v>
      </c>
      <c s="33" t="s">
        <v>82</v>
      </c>
      <c s="34">
        <v>1</v>
      </c>
      <c s="35">
        <v>0</v>
      </c>
      <c s="36">
        <f>ROUND(ROUND(H458,2)*ROUND(G458,5),2)</f>
      </c>
      <c r="O458">
        <f>(I458*21)/100</f>
      </c>
      <c t="s">
        <v>27</v>
      </c>
    </row>
    <row r="459" spans="1:5" ht="12.75">
      <c r="A459" s="37" t="s">
        <v>55</v>
      </c>
      <c r="E459" s="38" t="s">
        <v>58</v>
      </c>
    </row>
    <row r="460" spans="1:5" ht="12.75">
      <c r="A460" s="39" t="s">
        <v>57</v>
      </c>
      <c r="E460" s="40" t="s">
        <v>58</v>
      </c>
    </row>
    <row r="461" spans="1:5" ht="12.75">
      <c r="A461" t="s">
        <v>59</v>
      </c>
      <c r="E461" s="38" t="s">
        <v>58</v>
      </c>
    </row>
    <row r="462" spans="1:16" ht="12.75">
      <c r="A462" s="26" t="s">
        <v>50</v>
      </c>
      <c s="31" t="s">
        <v>6738</v>
      </c>
      <c s="31" t="s">
        <v>6739</v>
      </c>
      <c s="26" t="s">
        <v>52</v>
      </c>
      <c s="32" t="s">
        <v>6740</v>
      </c>
      <c s="33" t="s">
        <v>82</v>
      </c>
      <c s="34">
        <v>1</v>
      </c>
      <c s="35">
        <v>0</v>
      </c>
      <c s="36">
        <f>ROUND(ROUND(H462,2)*ROUND(G462,5),2)</f>
      </c>
      <c r="O462">
        <f>(I462*21)/100</f>
      </c>
      <c t="s">
        <v>27</v>
      </c>
    </row>
    <row r="463" spans="1:5" ht="12.75">
      <c r="A463" s="37" t="s">
        <v>55</v>
      </c>
      <c r="E463" s="38" t="s">
        <v>58</v>
      </c>
    </row>
    <row r="464" spans="1:5" ht="12.75">
      <c r="A464" s="39" t="s">
        <v>57</v>
      </c>
      <c r="E464" s="40" t="s">
        <v>58</v>
      </c>
    </row>
    <row r="465" spans="1:5" ht="12.75">
      <c r="A465" t="s">
        <v>59</v>
      </c>
      <c r="E465" s="38" t="s">
        <v>58</v>
      </c>
    </row>
    <row r="466" spans="1:16" ht="12.75">
      <c r="A466" s="26" t="s">
        <v>50</v>
      </c>
      <c s="31" t="s">
        <v>6741</v>
      </c>
      <c s="31" t="s">
        <v>6742</v>
      </c>
      <c s="26" t="s">
        <v>52</v>
      </c>
      <c s="32" t="s">
        <v>6740</v>
      </c>
      <c s="33" t="s">
        <v>82</v>
      </c>
      <c s="34">
        <v>1</v>
      </c>
      <c s="35">
        <v>0</v>
      </c>
      <c s="36">
        <f>ROUND(ROUND(H466,2)*ROUND(G466,5),2)</f>
      </c>
      <c r="O466">
        <f>(I466*21)/100</f>
      </c>
      <c t="s">
        <v>27</v>
      </c>
    </row>
    <row r="467" spans="1:5" ht="12.75">
      <c r="A467" s="37" t="s">
        <v>55</v>
      </c>
      <c r="E467" s="38" t="s">
        <v>58</v>
      </c>
    </row>
    <row r="468" spans="1:5" ht="12.75">
      <c r="A468" s="39" t="s">
        <v>57</v>
      </c>
      <c r="E468" s="40" t="s">
        <v>58</v>
      </c>
    </row>
    <row r="469" spans="1:5" ht="12.75">
      <c r="A469" t="s">
        <v>59</v>
      </c>
      <c r="E469" s="38" t="s">
        <v>58</v>
      </c>
    </row>
    <row r="470" spans="1:16" ht="12.75">
      <c r="A470" s="26" t="s">
        <v>50</v>
      </c>
      <c s="31" t="s">
        <v>6743</v>
      </c>
      <c s="31" t="s">
        <v>6744</v>
      </c>
      <c s="26" t="s">
        <v>52</v>
      </c>
      <c s="32" t="s">
        <v>6740</v>
      </c>
      <c s="33" t="s">
        <v>82</v>
      </c>
      <c s="34">
        <v>1</v>
      </c>
      <c s="35">
        <v>0</v>
      </c>
      <c s="36">
        <f>ROUND(ROUND(H470,2)*ROUND(G470,5),2)</f>
      </c>
      <c r="O470">
        <f>(I470*21)/100</f>
      </c>
      <c t="s">
        <v>27</v>
      </c>
    </row>
    <row r="471" spans="1:5" ht="12.75">
      <c r="A471" s="37" t="s">
        <v>55</v>
      </c>
      <c r="E471" s="38" t="s">
        <v>58</v>
      </c>
    </row>
    <row r="472" spans="1:5" ht="12.75">
      <c r="A472" s="39" t="s">
        <v>57</v>
      </c>
      <c r="E472" s="40" t="s">
        <v>58</v>
      </c>
    </row>
    <row r="473" spans="1:5" ht="12.75">
      <c r="A473" t="s">
        <v>59</v>
      </c>
      <c r="E473" s="38" t="s">
        <v>58</v>
      </c>
    </row>
    <row r="474" spans="1:16" ht="12.75">
      <c r="A474" s="26" t="s">
        <v>50</v>
      </c>
      <c s="31" t="s">
        <v>6745</v>
      </c>
      <c s="31" t="s">
        <v>6746</v>
      </c>
      <c s="26" t="s">
        <v>52</v>
      </c>
      <c s="32" t="s">
        <v>6740</v>
      </c>
      <c s="33" t="s">
        <v>82</v>
      </c>
      <c s="34">
        <v>1</v>
      </c>
      <c s="35">
        <v>0</v>
      </c>
      <c s="36">
        <f>ROUND(ROUND(H474,2)*ROUND(G474,5),2)</f>
      </c>
      <c r="O474">
        <f>(I474*21)/100</f>
      </c>
      <c t="s">
        <v>27</v>
      </c>
    </row>
    <row r="475" spans="1:5" ht="12.75">
      <c r="A475" s="37" t="s">
        <v>55</v>
      </c>
      <c r="E475" s="38" t="s">
        <v>58</v>
      </c>
    </row>
    <row r="476" spans="1:5" ht="12.75">
      <c r="A476" s="39" t="s">
        <v>57</v>
      </c>
      <c r="E476" s="40" t="s">
        <v>58</v>
      </c>
    </row>
    <row r="477" spans="1:5" ht="12.75">
      <c r="A477" t="s">
        <v>59</v>
      </c>
      <c r="E477" s="38" t="s">
        <v>58</v>
      </c>
    </row>
    <row r="478" spans="1:16" ht="12.75">
      <c r="A478" s="26" t="s">
        <v>50</v>
      </c>
      <c s="31" t="s">
        <v>6747</v>
      </c>
      <c s="31" t="s">
        <v>6748</v>
      </c>
      <c s="26" t="s">
        <v>52</v>
      </c>
      <c s="32" t="s">
        <v>6749</v>
      </c>
      <c s="33" t="s">
        <v>82</v>
      </c>
      <c s="34">
        <v>1</v>
      </c>
      <c s="35">
        <v>0</v>
      </c>
      <c s="36">
        <f>ROUND(ROUND(H478,2)*ROUND(G478,5),2)</f>
      </c>
      <c r="O478">
        <f>(I478*21)/100</f>
      </c>
      <c t="s">
        <v>27</v>
      </c>
    </row>
    <row r="479" spans="1:5" ht="12.75">
      <c r="A479" s="37" t="s">
        <v>55</v>
      </c>
      <c r="E479" s="38" t="s">
        <v>58</v>
      </c>
    </row>
    <row r="480" spans="1:5" ht="12.75">
      <c r="A480" s="39" t="s">
        <v>57</v>
      </c>
      <c r="E480" s="40" t="s">
        <v>58</v>
      </c>
    </row>
    <row r="481" spans="1:5" ht="12.75">
      <c r="A481" t="s">
        <v>59</v>
      </c>
      <c r="E481" s="38" t="s">
        <v>58</v>
      </c>
    </row>
    <row r="482" spans="1:16" ht="12.75">
      <c r="A482" s="26" t="s">
        <v>50</v>
      </c>
      <c s="31" t="s">
        <v>6750</v>
      </c>
      <c s="31" t="s">
        <v>6751</v>
      </c>
      <c s="26" t="s">
        <v>52</v>
      </c>
      <c s="32" t="s">
        <v>6752</v>
      </c>
      <c s="33" t="s">
        <v>82</v>
      </c>
      <c s="34">
        <v>1</v>
      </c>
      <c s="35">
        <v>0</v>
      </c>
      <c s="36">
        <f>ROUND(ROUND(H482,2)*ROUND(G482,5),2)</f>
      </c>
      <c r="O482">
        <f>(I482*21)/100</f>
      </c>
      <c t="s">
        <v>27</v>
      </c>
    </row>
    <row r="483" spans="1:5" ht="12.75">
      <c r="A483" s="37" t="s">
        <v>55</v>
      </c>
      <c r="E483" s="38" t="s">
        <v>58</v>
      </c>
    </row>
    <row r="484" spans="1:5" ht="12.75">
      <c r="A484" s="39" t="s">
        <v>57</v>
      </c>
      <c r="E484" s="40" t="s">
        <v>58</v>
      </c>
    </row>
    <row r="485" spans="1:5" ht="12.75">
      <c r="A485" t="s">
        <v>59</v>
      </c>
      <c r="E485" s="38" t="s">
        <v>58</v>
      </c>
    </row>
    <row r="486" spans="1:16" ht="12.75">
      <c r="A486" s="26" t="s">
        <v>50</v>
      </c>
      <c s="31" t="s">
        <v>6753</v>
      </c>
      <c s="31" t="s">
        <v>6754</v>
      </c>
      <c s="26" t="s">
        <v>52</v>
      </c>
      <c s="32" t="s">
        <v>6755</v>
      </c>
      <c s="33" t="s">
        <v>82</v>
      </c>
      <c s="34">
        <v>1</v>
      </c>
      <c s="35">
        <v>0</v>
      </c>
      <c s="36">
        <f>ROUND(ROUND(H486,2)*ROUND(G486,5),2)</f>
      </c>
      <c r="O486">
        <f>(I486*21)/100</f>
      </c>
      <c t="s">
        <v>27</v>
      </c>
    </row>
    <row r="487" spans="1:5" ht="12.75">
      <c r="A487" s="37" t="s">
        <v>55</v>
      </c>
      <c r="E487" s="38" t="s">
        <v>58</v>
      </c>
    </row>
    <row r="488" spans="1:5" ht="12.75">
      <c r="A488" s="39" t="s">
        <v>57</v>
      </c>
      <c r="E488" s="40" t="s">
        <v>58</v>
      </c>
    </row>
    <row r="489" spans="1:5" ht="12.75">
      <c r="A489" t="s">
        <v>59</v>
      </c>
      <c r="E489" s="38" t="s">
        <v>58</v>
      </c>
    </row>
    <row r="490" spans="1:16" ht="12.75">
      <c r="A490" s="26" t="s">
        <v>50</v>
      </c>
      <c s="31" t="s">
        <v>6756</v>
      </c>
      <c s="31" t="s">
        <v>6757</v>
      </c>
      <c s="26" t="s">
        <v>52</v>
      </c>
      <c s="32" t="s">
        <v>6758</v>
      </c>
      <c s="33" t="s">
        <v>82</v>
      </c>
      <c s="34">
        <v>1</v>
      </c>
      <c s="35">
        <v>0</v>
      </c>
      <c s="36">
        <f>ROUND(ROUND(H490,2)*ROUND(G490,5),2)</f>
      </c>
      <c r="O490">
        <f>(I490*21)/100</f>
      </c>
      <c t="s">
        <v>27</v>
      </c>
    </row>
    <row r="491" spans="1:5" ht="12.75">
      <c r="A491" s="37" t="s">
        <v>55</v>
      </c>
      <c r="E491" s="38" t="s">
        <v>58</v>
      </c>
    </row>
    <row r="492" spans="1:5" ht="12.75">
      <c r="A492" s="39" t="s">
        <v>57</v>
      </c>
      <c r="E492" s="40" t="s">
        <v>58</v>
      </c>
    </row>
    <row r="493" spans="1:5" ht="12.75">
      <c r="A493" t="s">
        <v>59</v>
      </c>
      <c r="E493" s="38" t="s">
        <v>58</v>
      </c>
    </row>
    <row r="494" spans="1:16" ht="12.75">
      <c r="A494" s="26" t="s">
        <v>50</v>
      </c>
      <c s="31" t="s">
        <v>6759</v>
      </c>
      <c s="31" t="s">
        <v>6760</v>
      </c>
      <c s="26" t="s">
        <v>52</v>
      </c>
      <c s="32" t="s">
        <v>6761</v>
      </c>
      <c s="33" t="s">
        <v>82</v>
      </c>
      <c s="34">
        <v>1</v>
      </c>
      <c s="35">
        <v>0</v>
      </c>
      <c s="36">
        <f>ROUND(ROUND(H494,2)*ROUND(G494,5),2)</f>
      </c>
      <c r="O494">
        <f>(I494*21)/100</f>
      </c>
      <c t="s">
        <v>27</v>
      </c>
    </row>
    <row r="495" spans="1:5" ht="12.75">
      <c r="A495" s="37" t="s">
        <v>55</v>
      </c>
      <c r="E495" s="38" t="s">
        <v>58</v>
      </c>
    </row>
    <row r="496" spans="1:5" ht="12.75">
      <c r="A496" s="39" t="s">
        <v>57</v>
      </c>
      <c r="E496" s="40" t="s">
        <v>58</v>
      </c>
    </row>
    <row r="497" spans="1:5" ht="12.75">
      <c r="A497" t="s">
        <v>59</v>
      </c>
      <c r="E497" s="38" t="s">
        <v>58</v>
      </c>
    </row>
    <row r="498" spans="1:16" ht="12.75">
      <c r="A498" s="26" t="s">
        <v>50</v>
      </c>
      <c s="31" t="s">
        <v>6762</v>
      </c>
      <c s="31" t="s">
        <v>6763</v>
      </c>
      <c s="26" t="s">
        <v>52</v>
      </c>
      <c s="32" t="s">
        <v>6764</v>
      </c>
      <c s="33" t="s">
        <v>82</v>
      </c>
      <c s="34">
        <v>1</v>
      </c>
      <c s="35">
        <v>0</v>
      </c>
      <c s="36">
        <f>ROUND(ROUND(H498,2)*ROUND(G498,5),2)</f>
      </c>
      <c r="O498">
        <f>(I498*21)/100</f>
      </c>
      <c t="s">
        <v>27</v>
      </c>
    </row>
    <row r="499" spans="1:5" ht="12.75">
      <c r="A499" s="37" t="s">
        <v>55</v>
      </c>
      <c r="E499" s="38" t="s">
        <v>58</v>
      </c>
    </row>
    <row r="500" spans="1:5" ht="12.75">
      <c r="A500" s="39" t="s">
        <v>57</v>
      </c>
      <c r="E500" s="40" t="s">
        <v>58</v>
      </c>
    </row>
    <row r="501" spans="1:5" ht="12.75">
      <c r="A501" t="s">
        <v>59</v>
      </c>
      <c r="E501" s="38" t="s">
        <v>58</v>
      </c>
    </row>
    <row r="502" spans="1:16" ht="12.75">
      <c r="A502" s="26" t="s">
        <v>50</v>
      </c>
      <c s="31" t="s">
        <v>6765</v>
      </c>
      <c s="31" t="s">
        <v>6766</v>
      </c>
      <c s="26" t="s">
        <v>52</v>
      </c>
      <c s="32" t="s">
        <v>6767</v>
      </c>
      <c s="33" t="s">
        <v>82</v>
      </c>
      <c s="34">
        <v>1</v>
      </c>
      <c s="35">
        <v>0</v>
      </c>
      <c s="36">
        <f>ROUND(ROUND(H502,2)*ROUND(G502,5),2)</f>
      </c>
      <c r="O502">
        <f>(I502*21)/100</f>
      </c>
      <c t="s">
        <v>27</v>
      </c>
    </row>
    <row r="503" spans="1:5" ht="12.75">
      <c r="A503" s="37" t="s">
        <v>55</v>
      </c>
      <c r="E503" s="38" t="s">
        <v>58</v>
      </c>
    </row>
    <row r="504" spans="1:5" ht="12.75">
      <c r="A504" s="39" t="s">
        <v>57</v>
      </c>
      <c r="E504" s="40" t="s">
        <v>58</v>
      </c>
    </row>
    <row r="505" spans="1:5" ht="12.75">
      <c r="A505" t="s">
        <v>59</v>
      </c>
      <c r="E505" s="38" t="s">
        <v>58</v>
      </c>
    </row>
    <row r="506" spans="1:16" ht="12.75">
      <c r="A506" s="26" t="s">
        <v>50</v>
      </c>
      <c s="31" t="s">
        <v>6768</v>
      </c>
      <c s="31" t="s">
        <v>6769</v>
      </c>
      <c s="26" t="s">
        <v>52</v>
      </c>
      <c s="32" t="s">
        <v>6770</v>
      </c>
      <c s="33" t="s">
        <v>82</v>
      </c>
      <c s="34">
        <v>1</v>
      </c>
      <c s="35">
        <v>0</v>
      </c>
      <c s="36">
        <f>ROUND(ROUND(H506,2)*ROUND(G506,5),2)</f>
      </c>
      <c r="O506">
        <f>(I506*21)/100</f>
      </c>
      <c t="s">
        <v>27</v>
      </c>
    </row>
    <row r="507" spans="1:5" ht="12.75">
      <c r="A507" s="37" t="s">
        <v>55</v>
      </c>
      <c r="E507" s="38" t="s">
        <v>58</v>
      </c>
    </row>
    <row r="508" spans="1:5" ht="12.75">
      <c r="A508" s="39" t="s">
        <v>57</v>
      </c>
      <c r="E508" s="40" t="s">
        <v>58</v>
      </c>
    </row>
    <row r="509" spans="1:5" ht="12.75">
      <c r="A509" t="s">
        <v>59</v>
      </c>
      <c r="E509" s="38" t="s">
        <v>58</v>
      </c>
    </row>
    <row r="510" spans="1:16" ht="12.75">
      <c r="A510" s="26" t="s">
        <v>50</v>
      </c>
      <c s="31" t="s">
        <v>6771</v>
      </c>
      <c s="31" t="s">
        <v>6772</v>
      </c>
      <c s="26" t="s">
        <v>52</v>
      </c>
      <c s="32" t="s">
        <v>6770</v>
      </c>
      <c s="33" t="s">
        <v>82</v>
      </c>
      <c s="34">
        <v>1</v>
      </c>
      <c s="35">
        <v>0</v>
      </c>
      <c s="36">
        <f>ROUND(ROUND(H510,2)*ROUND(G510,5),2)</f>
      </c>
      <c r="O510">
        <f>(I510*21)/100</f>
      </c>
      <c t="s">
        <v>27</v>
      </c>
    </row>
    <row r="511" spans="1:5" ht="12.75">
      <c r="A511" s="37" t="s">
        <v>55</v>
      </c>
      <c r="E511" s="38" t="s">
        <v>58</v>
      </c>
    </row>
    <row r="512" spans="1:5" ht="12.75">
      <c r="A512" s="39" t="s">
        <v>57</v>
      </c>
      <c r="E512" s="40" t="s">
        <v>58</v>
      </c>
    </row>
    <row r="513" spans="1:5" ht="12.75">
      <c r="A513" t="s">
        <v>59</v>
      </c>
      <c r="E513" s="38" t="s">
        <v>58</v>
      </c>
    </row>
    <row r="514" spans="1:16" ht="12.75">
      <c r="A514" s="26" t="s">
        <v>50</v>
      </c>
      <c s="31" t="s">
        <v>6773</v>
      </c>
      <c s="31" t="s">
        <v>6774</v>
      </c>
      <c s="26" t="s">
        <v>52</v>
      </c>
      <c s="32" t="s">
        <v>6770</v>
      </c>
      <c s="33" t="s">
        <v>82</v>
      </c>
      <c s="34">
        <v>1</v>
      </c>
      <c s="35">
        <v>0</v>
      </c>
      <c s="36">
        <f>ROUND(ROUND(H514,2)*ROUND(G514,5),2)</f>
      </c>
      <c r="O514">
        <f>(I514*21)/100</f>
      </c>
      <c t="s">
        <v>27</v>
      </c>
    </row>
    <row r="515" spans="1:5" ht="12.75">
      <c r="A515" s="37" t="s">
        <v>55</v>
      </c>
      <c r="E515" s="38" t="s">
        <v>58</v>
      </c>
    </row>
    <row r="516" spans="1:5" ht="12.75">
      <c r="A516" s="39" t="s">
        <v>57</v>
      </c>
      <c r="E516" s="40" t="s">
        <v>58</v>
      </c>
    </row>
    <row r="517" spans="1:5" ht="12.75">
      <c r="A517" t="s">
        <v>59</v>
      </c>
      <c r="E517" s="38" t="s">
        <v>58</v>
      </c>
    </row>
    <row r="518" spans="1:16" ht="12.75">
      <c r="A518" s="26" t="s">
        <v>50</v>
      </c>
      <c s="31" t="s">
        <v>6775</v>
      </c>
      <c s="31" t="s">
        <v>6776</v>
      </c>
      <c s="26" t="s">
        <v>52</v>
      </c>
      <c s="32" t="s">
        <v>6770</v>
      </c>
      <c s="33" t="s">
        <v>82</v>
      </c>
      <c s="34">
        <v>1</v>
      </c>
      <c s="35">
        <v>0</v>
      </c>
      <c s="36">
        <f>ROUND(ROUND(H518,2)*ROUND(G518,5),2)</f>
      </c>
      <c r="O518">
        <f>(I518*21)/100</f>
      </c>
      <c t="s">
        <v>27</v>
      </c>
    </row>
    <row r="519" spans="1:5" ht="12.75">
      <c r="A519" s="37" t="s">
        <v>55</v>
      </c>
      <c r="E519" s="38" t="s">
        <v>58</v>
      </c>
    </row>
    <row r="520" spans="1:5" ht="12.75">
      <c r="A520" s="39" t="s">
        <v>57</v>
      </c>
      <c r="E520" s="40" t="s">
        <v>58</v>
      </c>
    </row>
    <row r="521" spans="1:5" ht="12.75">
      <c r="A521" t="s">
        <v>59</v>
      </c>
      <c r="E521" s="38" t="s">
        <v>58</v>
      </c>
    </row>
    <row r="522" spans="1:16" ht="12.75">
      <c r="A522" s="26" t="s">
        <v>50</v>
      </c>
      <c s="31" t="s">
        <v>6777</v>
      </c>
      <c s="31" t="s">
        <v>6778</v>
      </c>
      <c s="26" t="s">
        <v>52</v>
      </c>
      <c s="32" t="s">
        <v>6770</v>
      </c>
      <c s="33" t="s">
        <v>82</v>
      </c>
      <c s="34">
        <v>1</v>
      </c>
      <c s="35">
        <v>0</v>
      </c>
      <c s="36">
        <f>ROUND(ROUND(H522,2)*ROUND(G522,5),2)</f>
      </c>
      <c r="O522">
        <f>(I522*21)/100</f>
      </c>
      <c t="s">
        <v>27</v>
      </c>
    </row>
    <row r="523" spans="1:5" ht="12.75">
      <c r="A523" s="37" t="s">
        <v>55</v>
      </c>
      <c r="E523" s="38" t="s">
        <v>58</v>
      </c>
    </row>
    <row r="524" spans="1:5" ht="12.75">
      <c r="A524" s="39" t="s">
        <v>57</v>
      </c>
      <c r="E524" s="40" t="s">
        <v>58</v>
      </c>
    </row>
    <row r="525" spans="1:5" ht="12.75">
      <c r="A525" t="s">
        <v>59</v>
      </c>
      <c r="E525" s="38" t="s">
        <v>58</v>
      </c>
    </row>
    <row r="526" spans="1:16" ht="12.75">
      <c r="A526" s="26" t="s">
        <v>50</v>
      </c>
      <c s="31" t="s">
        <v>6779</v>
      </c>
      <c s="31" t="s">
        <v>6780</v>
      </c>
      <c s="26" t="s">
        <v>52</v>
      </c>
      <c s="32" t="s">
        <v>6770</v>
      </c>
      <c s="33" t="s">
        <v>82</v>
      </c>
      <c s="34">
        <v>1</v>
      </c>
      <c s="35">
        <v>0</v>
      </c>
      <c s="36">
        <f>ROUND(ROUND(H526,2)*ROUND(G526,5),2)</f>
      </c>
      <c r="O526">
        <f>(I526*21)/100</f>
      </c>
      <c t="s">
        <v>27</v>
      </c>
    </row>
    <row r="527" spans="1:5" ht="12.75">
      <c r="A527" s="37" t="s">
        <v>55</v>
      </c>
      <c r="E527" s="38" t="s">
        <v>58</v>
      </c>
    </row>
    <row r="528" spans="1:5" ht="12.75">
      <c r="A528" s="39" t="s">
        <v>57</v>
      </c>
      <c r="E528" s="40" t="s">
        <v>58</v>
      </c>
    </row>
    <row r="529" spans="1:5" ht="12.75">
      <c r="A529" t="s">
        <v>59</v>
      </c>
      <c r="E529" s="38" t="s">
        <v>58</v>
      </c>
    </row>
    <row r="530" spans="1:16" ht="12.75">
      <c r="A530" s="26" t="s">
        <v>50</v>
      </c>
      <c s="31" t="s">
        <v>6781</v>
      </c>
      <c s="31" t="s">
        <v>6782</v>
      </c>
      <c s="26" t="s">
        <v>52</v>
      </c>
      <c s="32" t="s">
        <v>6770</v>
      </c>
      <c s="33" t="s">
        <v>82</v>
      </c>
      <c s="34">
        <v>1</v>
      </c>
      <c s="35">
        <v>0</v>
      </c>
      <c s="36">
        <f>ROUND(ROUND(H530,2)*ROUND(G530,5),2)</f>
      </c>
      <c r="O530">
        <f>(I530*21)/100</f>
      </c>
      <c t="s">
        <v>27</v>
      </c>
    </row>
    <row r="531" spans="1:5" ht="12.75">
      <c r="A531" s="37" t="s">
        <v>55</v>
      </c>
      <c r="E531" s="38" t="s">
        <v>58</v>
      </c>
    </row>
    <row r="532" spans="1:5" ht="12.75">
      <c r="A532" s="39" t="s">
        <v>57</v>
      </c>
      <c r="E532" s="40" t="s">
        <v>58</v>
      </c>
    </row>
    <row r="533" spans="1:5" ht="12.75">
      <c r="A533" t="s">
        <v>59</v>
      </c>
      <c r="E533" s="38" t="s">
        <v>58</v>
      </c>
    </row>
    <row r="534" spans="1:16" ht="12.75">
      <c r="A534" s="26" t="s">
        <v>50</v>
      </c>
      <c s="31" t="s">
        <v>6783</v>
      </c>
      <c s="31" t="s">
        <v>6784</v>
      </c>
      <c s="26" t="s">
        <v>52</v>
      </c>
      <c s="32" t="s">
        <v>6770</v>
      </c>
      <c s="33" t="s">
        <v>82</v>
      </c>
      <c s="34">
        <v>1</v>
      </c>
      <c s="35">
        <v>0</v>
      </c>
      <c s="36">
        <f>ROUND(ROUND(H534,2)*ROUND(G534,5),2)</f>
      </c>
      <c r="O534">
        <f>(I534*21)/100</f>
      </c>
      <c t="s">
        <v>27</v>
      </c>
    </row>
    <row r="535" spans="1:5" ht="12.75">
      <c r="A535" s="37" t="s">
        <v>55</v>
      </c>
      <c r="E535" s="38" t="s">
        <v>58</v>
      </c>
    </row>
    <row r="536" spans="1:5" ht="12.75">
      <c r="A536" s="39" t="s">
        <v>57</v>
      </c>
      <c r="E536" s="40" t="s">
        <v>58</v>
      </c>
    </row>
    <row r="537" spans="1:5" ht="12.75">
      <c r="A537" t="s">
        <v>59</v>
      </c>
      <c r="E537" s="38" t="s">
        <v>58</v>
      </c>
    </row>
    <row r="538" spans="1:16" ht="12.75">
      <c r="A538" s="26" t="s">
        <v>50</v>
      </c>
      <c s="31" t="s">
        <v>6785</v>
      </c>
      <c s="31" t="s">
        <v>6786</v>
      </c>
      <c s="26" t="s">
        <v>52</v>
      </c>
      <c s="32" t="s">
        <v>6770</v>
      </c>
      <c s="33" t="s">
        <v>82</v>
      </c>
      <c s="34">
        <v>1</v>
      </c>
      <c s="35">
        <v>0</v>
      </c>
      <c s="36">
        <f>ROUND(ROUND(H538,2)*ROUND(G538,5),2)</f>
      </c>
      <c r="O538">
        <f>(I538*21)/100</f>
      </c>
      <c t="s">
        <v>27</v>
      </c>
    </row>
    <row r="539" spans="1:5" ht="12.75">
      <c r="A539" s="37" t="s">
        <v>55</v>
      </c>
      <c r="E539" s="38" t="s">
        <v>58</v>
      </c>
    </row>
    <row r="540" spans="1:5" ht="12.75">
      <c r="A540" s="39" t="s">
        <v>57</v>
      </c>
      <c r="E540" s="40" t="s">
        <v>58</v>
      </c>
    </row>
    <row r="541" spans="1:5" ht="12.75">
      <c r="A541" t="s">
        <v>59</v>
      </c>
      <c r="E541" s="38" t="s">
        <v>58</v>
      </c>
    </row>
    <row r="542" spans="1:16" ht="12.75">
      <c r="A542" s="26" t="s">
        <v>50</v>
      </c>
      <c s="31" t="s">
        <v>6787</v>
      </c>
      <c s="31" t="s">
        <v>6788</v>
      </c>
      <c s="26" t="s">
        <v>52</v>
      </c>
      <c s="32" t="s">
        <v>6770</v>
      </c>
      <c s="33" t="s">
        <v>82</v>
      </c>
      <c s="34">
        <v>1</v>
      </c>
      <c s="35">
        <v>0</v>
      </c>
      <c s="36">
        <f>ROUND(ROUND(H542,2)*ROUND(G542,5),2)</f>
      </c>
      <c r="O542">
        <f>(I542*21)/100</f>
      </c>
      <c t="s">
        <v>27</v>
      </c>
    </row>
    <row r="543" spans="1:5" ht="12.75">
      <c r="A543" s="37" t="s">
        <v>55</v>
      </c>
      <c r="E543" s="38" t="s">
        <v>58</v>
      </c>
    </row>
    <row r="544" spans="1:5" ht="12.75">
      <c r="A544" s="39" t="s">
        <v>57</v>
      </c>
      <c r="E544" s="40" t="s">
        <v>58</v>
      </c>
    </row>
    <row r="545" spans="1:5" ht="12.75">
      <c r="A545" t="s">
        <v>59</v>
      </c>
      <c r="E545" s="38" t="s">
        <v>58</v>
      </c>
    </row>
    <row r="546" spans="1:16" ht="12.75">
      <c r="A546" s="26" t="s">
        <v>50</v>
      </c>
      <c s="31" t="s">
        <v>6789</v>
      </c>
      <c s="31" t="s">
        <v>6790</v>
      </c>
      <c s="26" t="s">
        <v>52</v>
      </c>
      <c s="32" t="s">
        <v>6770</v>
      </c>
      <c s="33" t="s">
        <v>82</v>
      </c>
      <c s="34">
        <v>1</v>
      </c>
      <c s="35">
        <v>0</v>
      </c>
      <c s="36">
        <f>ROUND(ROUND(H546,2)*ROUND(G546,5),2)</f>
      </c>
      <c r="O546">
        <f>(I546*21)/100</f>
      </c>
      <c t="s">
        <v>27</v>
      </c>
    </row>
    <row r="547" spans="1:5" ht="12.75">
      <c r="A547" s="37" t="s">
        <v>55</v>
      </c>
      <c r="E547" s="38" t="s">
        <v>58</v>
      </c>
    </row>
    <row r="548" spans="1:5" ht="12.75">
      <c r="A548" s="39" t="s">
        <v>57</v>
      </c>
      <c r="E548" s="40" t="s">
        <v>58</v>
      </c>
    </row>
    <row r="549" spans="1:5" ht="12.75">
      <c r="A549" t="s">
        <v>59</v>
      </c>
      <c r="E549" s="38" t="s">
        <v>58</v>
      </c>
    </row>
    <row r="550" spans="1:16" ht="12.75">
      <c r="A550" s="26" t="s">
        <v>50</v>
      </c>
      <c s="31" t="s">
        <v>6791</v>
      </c>
      <c s="31" t="s">
        <v>6792</v>
      </c>
      <c s="26" t="s">
        <v>52</v>
      </c>
      <c s="32" t="s">
        <v>6770</v>
      </c>
      <c s="33" t="s">
        <v>82</v>
      </c>
      <c s="34">
        <v>1</v>
      </c>
      <c s="35">
        <v>0</v>
      </c>
      <c s="36">
        <f>ROUND(ROUND(H550,2)*ROUND(G550,5),2)</f>
      </c>
      <c r="O550">
        <f>(I550*21)/100</f>
      </c>
      <c t="s">
        <v>27</v>
      </c>
    </row>
    <row r="551" spans="1:5" ht="12.75">
      <c r="A551" s="37" t="s">
        <v>55</v>
      </c>
      <c r="E551" s="38" t="s">
        <v>58</v>
      </c>
    </row>
    <row r="552" spans="1:5" ht="12.75">
      <c r="A552" s="39" t="s">
        <v>57</v>
      </c>
      <c r="E552" s="40" t="s">
        <v>58</v>
      </c>
    </row>
    <row r="553" spans="1:5" ht="12.75">
      <c r="A553" t="s">
        <v>59</v>
      </c>
      <c r="E553" s="38" t="s">
        <v>58</v>
      </c>
    </row>
    <row r="554" spans="1:16" ht="12.75">
      <c r="A554" s="26" t="s">
        <v>50</v>
      </c>
      <c s="31" t="s">
        <v>6793</v>
      </c>
      <c s="31" t="s">
        <v>6794</v>
      </c>
      <c s="26" t="s">
        <v>52</v>
      </c>
      <c s="32" t="s">
        <v>6795</v>
      </c>
      <c s="33" t="s">
        <v>82</v>
      </c>
      <c s="34">
        <v>1</v>
      </c>
      <c s="35">
        <v>0</v>
      </c>
      <c s="36">
        <f>ROUND(ROUND(H554,2)*ROUND(G554,5),2)</f>
      </c>
      <c r="O554">
        <f>(I554*21)/100</f>
      </c>
      <c t="s">
        <v>27</v>
      </c>
    </row>
    <row r="555" spans="1:5" ht="12.75">
      <c r="A555" s="37" t="s">
        <v>55</v>
      </c>
      <c r="E555" s="38" t="s">
        <v>58</v>
      </c>
    </row>
    <row r="556" spans="1:5" ht="12.75">
      <c r="A556" s="39" t="s">
        <v>57</v>
      </c>
      <c r="E556" s="40" t="s">
        <v>58</v>
      </c>
    </row>
    <row r="557" spans="1:5" ht="12.75">
      <c r="A557" t="s">
        <v>59</v>
      </c>
      <c r="E557" s="38" t="s">
        <v>58</v>
      </c>
    </row>
    <row r="558" spans="1:16" ht="12.75">
      <c r="A558" s="26" t="s">
        <v>50</v>
      </c>
      <c s="31" t="s">
        <v>6796</v>
      </c>
      <c s="31" t="s">
        <v>6797</v>
      </c>
      <c s="26" t="s">
        <v>52</v>
      </c>
      <c s="32" t="s">
        <v>6795</v>
      </c>
      <c s="33" t="s">
        <v>82</v>
      </c>
      <c s="34">
        <v>1</v>
      </c>
      <c s="35">
        <v>0</v>
      </c>
      <c s="36">
        <f>ROUND(ROUND(H558,2)*ROUND(G558,5),2)</f>
      </c>
      <c r="O558">
        <f>(I558*21)/100</f>
      </c>
      <c t="s">
        <v>27</v>
      </c>
    </row>
    <row r="559" spans="1:5" ht="12.75">
      <c r="A559" s="37" t="s">
        <v>55</v>
      </c>
      <c r="E559" s="38" t="s">
        <v>58</v>
      </c>
    </row>
    <row r="560" spans="1:5" ht="12.75">
      <c r="A560" s="39" t="s">
        <v>57</v>
      </c>
      <c r="E560" s="40" t="s">
        <v>58</v>
      </c>
    </row>
    <row r="561" spans="1:5" ht="12.75">
      <c r="A561" t="s">
        <v>59</v>
      </c>
      <c r="E561" s="38" t="s">
        <v>58</v>
      </c>
    </row>
    <row r="562" spans="1:16" ht="12.75">
      <c r="A562" s="26" t="s">
        <v>50</v>
      </c>
      <c s="31" t="s">
        <v>6798</v>
      </c>
      <c s="31" t="s">
        <v>6799</v>
      </c>
      <c s="26" t="s">
        <v>52</v>
      </c>
      <c s="32" t="s">
        <v>6795</v>
      </c>
      <c s="33" t="s">
        <v>82</v>
      </c>
      <c s="34">
        <v>1</v>
      </c>
      <c s="35">
        <v>0</v>
      </c>
      <c s="36">
        <f>ROUND(ROUND(H562,2)*ROUND(G562,5),2)</f>
      </c>
      <c r="O562">
        <f>(I562*21)/100</f>
      </c>
      <c t="s">
        <v>27</v>
      </c>
    </row>
    <row r="563" spans="1:5" ht="12.75">
      <c r="A563" s="37" t="s">
        <v>55</v>
      </c>
      <c r="E563" s="38" t="s">
        <v>58</v>
      </c>
    </row>
    <row r="564" spans="1:5" ht="12.75">
      <c r="A564" s="39" t="s">
        <v>57</v>
      </c>
      <c r="E564" s="40" t="s">
        <v>58</v>
      </c>
    </row>
    <row r="565" spans="1:5" ht="12.75">
      <c r="A565" t="s">
        <v>59</v>
      </c>
      <c r="E565" s="38" t="s">
        <v>58</v>
      </c>
    </row>
    <row r="566" spans="1:16" ht="12.75">
      <c r="A566" s="26" t="s">
        <v>50</v>
      </c>
      <c s="31" t="s">
        <v>6800</v>
      </c>
      <c s="31" t="s">
        <v>6801</v>
      </c>
      <c s="26" t="s">
        <v>52</v>
      </c>
      <c s="32" t="s">
        <v>6795</v>
      </c>
      <c s="33" t="s">
        <v>82</v>
      </c>
      <c s="34">
        <v>1</v>
      </c>
      <c s="35">
        <v>0</v>
      </c>
      <c s="36">
        <f>ROUND(ROUND(H566,2)*ROUND(G566,5),2)</f>
      </c>
      <c r="O566">
        <f>(I566*21)/100</f>
      </c>
      <c t="s">
        <v>27</v>
      </c>
    </row>
    <row r="567" spans="1:5" ht="12.75">
      <c r="A567" s="37" t="s">
        <v>55</v>
      </c>
      <c r="E567" s="38" t="s">
        <v>58</v>
      </c>
    </row>
    <row r="568" spans="1:5" ht="12.75">
      <c r="A568" s="39" t="s">
        <v>57</v>
      </c>
      <c r="E568" s="40" t="s">
        <v>58</v>
      </c>
    </row>
    <row r="569" spans="1:5" ht="12.75">
      <c r="A569" t="s">
        <v>59</v>
      </c>
      <c r="E569" s="38" t="s">
        <v>58</v>
      </c>
    </row>
    <row r="570" spans="1:16" ht="12.75">
      <c r="A570" s="26" t="s">
        <v>50</v>
      </c>
      <c s="31" t="s">
        <v>6802</v>
      </c>
      <c s="31" t="s">
        <v>6803</v>
      </c>
      <c s="26" t="s">
        <v>52</v>
      </c>
      <c s="32" t="s">
        <v>6795</v>
      </c>
      <c s="33" t="s">
        <v>82</v>
      </c>
      <c s="34">
        <v>1</v>
      </c>
      <c s="35">
        <v>0</v>
      </c>
      <c s="36">
        <f>ROUND(ROUND(H570,2)*ROUND(G570,5),2)</f>
      </c>
      <c r="O570">
        <f>(I570*21)/100</f>
      </c>
      <c t="s">
        <v>27</v>
      </c>
    </row>
    <row r="571" spans="1:5" ht="12.75">
      <c r="A571" s="37" t="s">
        <v>55</v>
      </c>
      <c r="E571" s="38" t="s">
        <v>58</v>
      </c>
    </row>
    <row r="572" spans="1:5" ht="12.75">
      <c r="A572" s="39" t="s">
        <v>57</v>
      </c>
      <c r="E572" s="40" t="s">
        <v>58</v>
      </c>
    </row>
    <row r="573" spans="1:5" ht="12.75">
      <c r="A573" t="s">
        <v>59</v>
      </c>
      <c r="E573" s="38" t="s">
        <v>58</v>
      </c>
    </row>
    <row r="574" spans="1:16" ht="12.75">
      <c r="A574" s="26" t="s">
        <v>50</v>
      </c>
      <c s="31" t="s">
        <v>6804</v>
      </c>
      <c s="31" t="s">
        <v>6805</v>
      </c>
      <c s="26" t="s">
        <v>52</v>
      </c>
      <c s="32" t="s">
        <v>6795</v>
      </c>
      <c s="33" t="s">
        <v>82</v>
      </c>
      <c s="34">
        <v>1</v>
      </c>
      <c s="35">
        <v>0</v>
      </c>
      <c s="36">
        <f>ROUND(ROUND(H574,2)*ROUND(G574,5),2)</f>
      </c>
      <c r="O574">
        <f>(I574*21)/100</f>
      </c>
      <c t="s">
        <v>27</v>
      </c>
    </row>
    <row r="575" spans="1:5" ht="12.75">
      <c r="A575" s="37" t="s">
        <v>55</v>
      </c>
      <c r="E575" s="38" t="s">
        <v>58</v>
      </c>
    </row>
    <row r="576" spans="1:5" ht="12.75">
      <c r="A576" s="39" t="s">
        <v>57</v>
      </c>
      <c r="E576" s="40" t="s">
        <v>58</v>
      </c>
    </row>
    <row r="577" spans="1:5" ht="12.75">
      <c r="A577" t="s">
        <v>59</v>
      </c>
      <c r="E577" s="38" t="s">
        <v>58</v>
      </c>
    </row>
    <row r="578" spans="1:16" ht="12.75">
      <c r="A578" s="26" t="s">
        <v>50</v>
      </c>
      <c s="31" t="s">
        <v>6806</v>
      </c>
      <c s="31" t="s">
        <v>6807</v>
      </c>
      <c s="26" t="s">
        <v>52</v>
      </c>
      <c s="32" t="s">
        <v>6795</v>
      </c>
      <c s="33" t="s">
        <v>82</v>
      </c>
      <c s="34">
        <v>1</v>
      </c>
      <c s="35">
        <v>0</v>
      </c>
      <c s="36">
        <f>ROUND(ROUND(H578,2)*ROUND(G578,5),2)</f>
      </c>
      <c r="O578">
        <f>(I578*21)/100</f>
      </c>
      <c t="s">
        <v>27</v>
      </c>
    </row>
    <row r="579" spans="1:5" ht="12.75">
      <c r="A579" s="37" t="s">
        <v>55</v>
      </c>
      <c r="E579" s="38" t="s">
        <v>58</v>
      </c>
    </row>
    <row r="580" spans="1:5" ht="12.75">
      <c r="A580" s="39" t="s">
        <v>57</v>
      </c>
      <c r="E580" s="40" t="s">
        <v>58</v>
      </c>
    </row>
    <row r="581" spans="1:5" ht="12.75">
      <c r="A581" t="s">
        <v>59</v>
      </c>
      <c r="E581" s="38" t="s">
        <v>58</v>
      </c>
    </row>
    <row r="582" spans="1:16" ht="12.75">
      <c r="A582" s="26" t="s">
        <v>50</v>
      </c>
      <c s="31" t="s">
        <v>6808</v>
      </c>
      <c s="31" t="s">
        <v>6809</v>
      </c>
      <c s="26" t="s">
        <v>52</v>
      </c>
      <c s="32" t="s">
        <v>6810</v>
      </c>
      <c s="33" t="s">
        <v>82</v>
      </c>
      <c s="34">
        <v>1</v>
      </c>
      <c s="35">
        <v>0</v>
      </c>
      <c s="36">
        <f>ROUND(ROUND(H582,2)*ROUND(G582,5),2)</f>
      </c>
      <c r="O582">
        <f>(I582*21)/100</f>
      </c>
      <c t="s">
        <v>27</v>
      </c>
    </row>
    <row r="583" spans="1:5" ht="12.75">
      <c r="A583" s="37" t="s">
        <v>55</v>
      </c>
      <c r="E583" s="38" t="s">
        <v>58</v>
      </c>
    </row>
    <row r="584" spans="1:5" ht="12.75">
      <c r="A584" s="39" t="s">
        <v>57</v>
      </c>
      <c r="E584" s="40" t="s">
        <v>58</v>
      </c>
    </row>
    <row r="585" spans="1:5" ht="12.75">
      <c r="A585" t="s">
        <v>59</v>
      </c>
      <c r="E585" s="38" t="s">
        <v>58</v>
      </c>
    </row>
    <row r="586" spans="1:16" ht="12.75">
      <c r="A586" s="26" t="s">
        <v>50</v>
      </c>
      <c s="31" t="s">
        <v>6811</v>
      </c>
      <c s="31" t="s">
        <v>6812</v>
      </c>
      <c s="26" t="s">
        <v>52</v>
      </c>
      <c s="32" t="s">
        <v>6813</v>
      </c>
      <c s="33" t="s">
        <v>82</v>
      </c>
      <c s="34">
        <v>1</v>
      </c>
      <c s="35">
        <v>0</v>
      </c>
      <c s="36">
        <f>ROUND(ROUND(H586,2)*ROUND(G586,5),2)</f>
      </c>
      <c r="O586">
        <f>(I586*21)/100</f>
      </c>
      <c t="s">
        <v>27</v>
      </c>
    </row>
    <row r="587" spans="1:5" ht="12.75">
      <c r="A587" s="37" t="s">
        <v>55</v>
      </c>
      <c r="E587" s="38" t="s">
        <v>58</v>
      </c>
    </row>
    <row r="588" spans="1:5" ht="12.75">
      <c r="A588" s="39" t="s">
        <v>57</v>
      </c>
      <c r="E588" s="40" t="s">
        <v>58</v>
      </c>
    </row>
    <row r="589" spans="1:5" ht="12.75">
      <c r="A589" t="s">
        <v>59</v>
      </c>
      <c r="E589" s="38" t="s">
        <v>58</v>
      </c>
    </row>
    <row r="590" spans="1:16" ht="12.75">
      <c r="A590" s="26" t="s">
        <v>50</v>
      </c>
      <c s="31" t="s">
        <v>6814</v>
      </c>
      <c s="31" t="s">
        <v>6815</v>
      </c>
      <c s="26" t="s">
        <v>52</v>
      </c>
      <c s="32" t="s">
        <v>6813</v>
      </c>
      <c s="33" t="s">
        <v>82</v>
      </c>
      <c s="34">
        <v>1</v>
      </c>
      <c s="35">
        <v>0</v>
      </c>
      <c s="36">
        <f>ROUND(ROUND(H590,2)*ROUND(G590,5),2)</f>
      </c>
      <c r="O590">
        <f>(I590*21)/100</f>
      </c>
      <c t="s">
        <v>27</v>
      </c>
    </row>
    <row r="591" spans="1:5" ht="12.75">
      <c r="A591" s="37" t="s">
        <v>55</v>
      </c>
      <c r="E591" s="38" t="s">
        <v>58</v>
      </c>
    </row>
    <row r="592" spans="1:5" ht="12.75">
      <c r="A592" s="39" t="s">
        <v>57</v>
      </c>
      <c r="E592" s="40" t="s">
        <v>58</v>
      </c>
    </row>
    <row r="593" spans="1:5" ht="12.75">
      <c r="A593" t="s">
        <v>59</v>
      </c>
      <c r="E593" s="38" t="s">
        <v>58</v>
      </c>
    </row>
    <row r="594" spans="1:16" ht="12.75">
      <c r="A594" s="26" t="s">
        <v>50</v>
      </c>
      <c s="31" t="s">
        <v>6816</v>
      </c>
      <c s="31" t="s">
        <v>6817</v>
      </c>
      <c s="26" t="s">
        <v>52</v>
      </c>
      <c s="32" t="s">
        <v>6818</v>
      </c>
      <c s="33" t="s">
        <v>82</v>
      </c>
      <c s="34">
        <v>1</v>
      </c>
      <c s="35">
        <v>0</v>
      </c>
      <c s="36">
        <f>ROUND(ROUND(H594,2)*ROUND(G594,5),2)</f>
      </c>
      <c r="O594">
        <f>(I594*21)/100</f>
      </c>
      <c t="s">
        <v>27</v>
      </c>
    </row>
    <row r="595" spans="1:5" ht="12.75">
      <c r="A595" s="37" t="s">
        <v>55</v>
      </c>
      <c r="E595" s="38" t="s">
        <v>58</v>
      </c>
    </row>
    <row r="596" spans="1:5" ht="12.75">
      <c r="A596" s="39" t="s">
        <v>57</v>
      </c>
      <c r="E596" s="40" t="s">
        <v>58</v>
      </c>
    </row>
    <row r="597" spans="1:5" ht="12.75">
      <c r="A597" t="s">
        <v>59</v>
      </c>
      <c r="E597" s="38" t="s">
        <v>58</v>
      </c>
    </row>
    <row r="598" spans="1:16" ht="25.5">
      <c r="A598" s="26" t="s">
        <v>50</v>
      </c>
      <c s="31" t="s">
        <v>6819</v>
      </c>
      <c s="31" t="s">
        <v>6820</v>
      </c>
      <c s="26" t="s">
        <v>52</v>
      </c>
      <c s="32" t="s">
        <v>6821</v>
      </c>
      <c s="33" t="s">
        <v>82</v>
      </c>
      <c s="34">
        <v>1</v>
      </c>
      <c s="35">
        <v>0</v>
      </c>
      <c s="36">
        <f>ROUND(ROUND(H598,2)*ROUND(G598,5),2)</f>
      </c>
      <c r="O598">
        <f>(I598*21)/100</f>
      </c>
      <c t="s">
        <v>27</v>
      </c>
    </row>
    <row r="599" spans="1:5" ht="12.75">
      <c r="A599" s="37" t="s">
        <v>55</v>
      </c>
      <c r="E599" s="38" t="s">
        <v>58</v>
      </c>
    </row>
    <row r="600" spans="1:5" ht="12.75">
      <c r="A600" s="39" t="s">
        <v>57</v>
      </c>
      <c r="E600" s="40" t="s">
        <v>58</v>
      </c>
    </row>
    <row r="601" spans="1:5" ht="12.75">
      <c r="A601" t="s">
        <v>59</v>
      </c>
      <c r="E601" s="38" t="s">
        <v>58</v>
      </c>
    </row>
    <row r="602" spans="1:16" ht="25.5">
      <c r="A602" s="26" t="s">
        <v>50</v>
      </c>
      <c s="31" t="s">
        <v>6822</v>
      </c>
      <c s="31" t="s">
        <v>6823</v>
      </c>
      <c s="26" t="s">
        <v>52</v>
      </c>
      <c s="32" t="s">
        <v>6821</v>
      </c>
      <c s="33" t="s">
        <v>82</v>
      </c>
      <c s="34">
        <v>1</v>
      </c>
      <c s="35">
        <v>0</v>
      </c>
      <c s="36">
        <f>ROUND(ROUND(H602,2)*ROUND(G602,5),2)</f>
      </c>
      <c r="O602">
        <f>(I602*21)/100</f>
      </c>
      <c t="s">
        <v>27</v>
      </c>
    </row>
    <row r="603" spans="1:5" ht="12.75">
      <c r="A603" s="37" t="s">
        <v>55</v>
      </c>
      <c r="E603" s="38" t="s">
        <v>58</v>
      </c>
    </row>
    <row r="604" spans="1:5" ht="12.75">
      <c r="A604" s="39" t="s">
        <v>57</v>
      </c>
      <c r="E604" s="40" t="s">
        <v>58</v>
      </c>
    </row>
    <row r="605" spans="1:5" ht="12.75">
      <c r="A605" t="s">
        <v>59</v>
      </c>
      <c r="E605" s="38" t="s">
        <v>58</v>
      </c>
    </row>
    <row r="606" spans="1:16" ht="25.5">
      <c r="A606" s="26" t="s">
        <v>50</v>
      </c>
      <c s="31" t="s">
        <v>6824</v>
      </c>
      <c s="31" t="s">
        <v>6825</v>
      </c>
      <c s="26" t="s">
        <v>52</v>
      </c>
      <c s="32" t="s">
        <v>6826</v>
      </c>
      <c s="33" t="s">
        <v>82</v>
      </c>
      <c s="34">
        <v>1</v>
      </c>
      <c s="35">
        <v>0</v>
      </c>
      <c s="36">
        <f>ROUND(ROUND(H606,2)*ROUND(G606,5),2)</f>
      </c>
      <c r="O606">
        <f>(I606*21)/100</f>
      </c>
      <c t="s">
        <v>27</v>
      </c>
    </row>
    <row r="607" spans="1:5" ht="12.75">
      <c r="A607" s="37" t="s">
        <v>55</v>
      </c>
      <c r="E607" s="38" t="s">
        <v>58</v>
      </c>
    </row>
    <row r="608" spans="1:5" ht="12.75">
      <c r="A608" s="39" t="s">
        <v>57</v>
      </c>
      <c r="E608" s="40" t="s">
        <v>58</v>
      </c>
    </row>
    <row r="609" spans="1:5" ht="12.75">
      <c r="A609" t="s">
        <v>59</v>
      </c>
      <c r="E609" s="38" t="s">
        <v>58</v>
      </c>
    </row>
    <row r="610" spans="1:16" ht="25.5">
      <c r="A610" s="26" t="s">
        <v>50</v>
      </c>
      <c s="31" t="s">
        <v>6827</v>
      </c>
      <c s="31" t="s">
        <v>6828</v>
      </c>
      <c s="26" t="s">
        <v>52</v>
      </c>
      <c s="32" t="s">
        <v>6826</v>
      </c>
      <c s="33" t="s">
        <v>82</v>
      </c>
      <c s="34">
        <v>1</v>
      </c>
      <c s="35">
        <v>0</v>
      </c>
      <c s="36">
        <f>ROUND(ROUND(H610,2)*ROUND(G610,5),2)</f>
      </c>
      <c r="O610">
        <f>(I610*21)/100</f>
      </c>
      <c t="s">
        <v>27</v>
      </c>
    </row>
    <row r="611" spans="1:5" ht="12.75">
      <c r="A611" s="37" t="s">
        <v>55</v>
      </c>
      <c r="E611" s="38" t="s">
        <v>58</v>
      </c>
    </row>
    <row r="612" spans="1:5" ht="12.75">
      <c r="A612" s="39" t="s">
        <v>57</v>
      </c>
      <c r="E612" s="40" t="s">
        <v>58</v>
      </c>
    </row>
    <row r="613" spans="1:5" ht="12.75">
      <c r="A613" t="s">
        <v>59</v>
      </c>
      <c r="E613" s="38" t="s">
        <v>58</v>
      </c>
    </row>
    <row r="614" spans="1:16" ht="25.5">
      <c r="A614" s="26" t="s">
        <v>50</v>
      </c>
      <c s="31" t="s">
        <v>6829</v>
      </c>
      <c s="31" t="s">
        <v>6830</v>
      </c>
      <c s="26" t="s">
        <v>52</v>
      </c>
      <c s="32" t="s">
        <v>6831</v>
      </c>
      <c s="33" t="s">
        <v>82</v>
      </c>
      <c s="34">
        <v>1</v>
      </c>
      <c s="35">
        <v>0</v>
      </c>
      <c s="36">
        <f>ROUND(ROUND(H614,2)*ROUND(G614,5),2)</f>
      </c>
      <c r="O614">
        <f>(I614*21)/100</f>
      </c>
      <c t="s">
        <v>27</v>
      </c>
    </row>
    <row r="615" spans="1:5" ht="12.75">
      <c r="A615" s="37" t="s">
        <v>55</v>
      </c>
      <c r="E615" s="38" t="s">
        <v>58</v>
      </c>
    </row>
    <row r="616" spans="1:5" ht="12.75">
      <c r="A616" s="39" t="s">
        <v>57</v>
      </c>
      <c r="E616" s="40" t="s">
        <v>58</v>
      </c>
    </row>
    <row r="617" spans="1:5" ht="12.75">
      <c r="A617" t="s">
        <v>59</v>
      </c>
      <c r="E617" s="38" t="s">
        <v>58</v>
      </c>
    </row>
    <row r="618" spans="1:16" ht="25.5">
      <c r="A618" s="26" t="s">
        <v>50</v>
      </c>
      <c s="31" t="s">
        <v>6832</v>
      </c>
      <c s="31" t="s">
        <v>6833</v>
      </c>
      <c s="26" t="s">
        <v>52</v>
      </c>
      <c s="32" t="s">
        <v>6834</v>
      </c>
      <c s="33" t="s">
        <v>82</v>
      </c>
      <c s="34">
        <v>1</v>
      </c>
      <c s="35">
        <v>0</v>
      </c>
      <c s="36">
        <f>ROUND(ROUND(H618,2)*ROUND(G618,5),2)</f>
      </c>
      <c r="O618">
        <f>(I618*21)/100</f>
      </c>
      <c t="s">
        <v>27</v>
      </c>
    </row>
    <row r="619" spans="1:5" ht="12.75">
      <c r="A619" s="37" t="s">
        <v>55</v>
      </c>
      <c r="E619" s="38" t="s">
        <v>58</v>
      </c>
    </row>
    <row r="620" spans="1:5" ht="12.75">
      <c r="A620" s="39" t="s">
        <v>57</v>
      </c>
      <c r="E620" s="40" t="s">
        <v>58</v>
      </c>
    </row>
    <row r="621" spans="1:5" ht="12.75">
      <c r="A621" t="s">
        <v>59</v>
      </c>
      <c r="E621" s="38" t="s">
        <v>58</v>
      </c>
    </row>
    <row r="622" spans="1:16" ht="25.5">
      <c r="A622" s="26" t="s">
        <v>50</v>
      </c>
      <c s="31" t="s">
        <v>6835</v>
      </c>
      <c s="31" t="s">
        <v>6836</v>
      </c>
      <c s="26" t="s">
        <v>52</v>
      </c>
      <c s="32" t="s">
        <v>6834</v>
      </c>
      <c s="33" t="s">
        <v>82</v>
      </c>
      <c s="34">
        <v>1</v>
      </c>
      <c s="35">
        <v>0</v>
      </c>
      <c s="36">
        <f>ROUND(ROUND(H622,2)*ROUND(G622,5),2)</f>
      </c>
      <c r="O622">
        <f>(I622*21)/100</f>
      </c>
      <c t="s">
        <v>27</v>
      </c>
    </row>
    <row r="623" spans="1:5" ht="12.75">
      <c r="A623" s="37" t="s">
        <v>55</v>
      </c>
      <c r="E623" s="38" t="s">
        <v>58</v>
      </c>
    </row>
    <row r="624" spans="1:5" ht="12.75">
      <c r="A624" s="39" t="s">
        <v>57</v>
      </c>
      <c r="E624" s="40" t="s">
        <v>58</v>
      </c>
    </row>
    <row r="625" spans="1:5" ht="12.75">
      <c r="A625" t="s">
        <v>59</v>
      </c>
      <c r="E625" s="38" t="s">
        <v>58</v>
      </c>
    </row>
    <row r="626" spans="1:16" ht="25.5">
      <c r="A626" s="26" t="s">
        <v>50</v>
      </c>
      <c s="31" t="s">
        <v>6837</v>
      </c>
      <c s="31" t="s">
        <v>6838</v>
      </c>
      <c s="26" t="s">
        <v>52</v>
      </c>
      <c s="32" t="s">
        <v>6834</v>
      </c>
      <c s="33" t="s">
        <v>82</v>
      </c>
      <c s="34">
        <v>1</v>
      </c>
      <c s="35">
        <v>0</v>
      </c>
      <c s="36">
        <f>ROUND(ROUND(H626,2)*ROUND(G626,5),2)</f>
      </c>
      <c r="O626">
        <f>(I626*21)/100</f>
      </c>
      <c t="s">
        <v>27</v>
      </c>
    </row>
    <row r="627" spans="1:5" ht="12.75">
      <c r="A627" s="37" t="s">
        <v>55</v>
      </c>
      <c r="E627" s="38" t="s">
        <v>58</v>
      </c>
    </row>
    <row r="628" spans="1:5" ht="12.75">
      <c r="A628" s="39" t="s">
        <v>57</v>
      </c>
      <c r="E628" s="40" t="s">
        <v>58</v>
      </c>
    </row>
    <row r="629" spans="1:5" ht="12.75">
      <c r="A629" t="s">
        <v>59</v>
      </c>
      <c r="E629" s="38" t="s">
        <v>58</v>
      </c>
    </row>
    <row r="630" spans="1:16" ht="25.5">
      <c r="A630" s="26" t="s">
        <v>50</v>
      </c>
      <c s="31" t="s">
        <v>6839</v>
      </c>
      <c s="31" t="s">
        <v>6840</v>
      </c>
      <c s="26" t="s">
        <v>52</v>
      </c>
      <c s="32" t="s">
        <v>6834</v>
      </c>
      <c s="33" t="s">
        <v>82</v>
      </c>
      <c s="34">
        <v>1</v>
      </c>
      <c s="35">
        <v>0</v>
      </c>
      <c s="36">
        <f>ROUND(ROUND(H630,2)*ROUND(G630,5),2)</f>
      </c>
      <c r="O630">
        <f>(I630*21)/100</f>
      </c>
      <c t="s">
        <v>27</v>
      </c>
    </row>
    <row r="631" spans="1:5" ht="12.75">
      <c r="A631" s="37" t="s">
        <v>55</v>
      </c>
      <c r="E631" s="38" t="s">
        <v>58</v>
      </c>
    </row>
    <row r="632" spans="1:5" ht="12.75">
      <c r="A632" s="39" t="s">
        <v>57</v>
      </c>
      <c r="E632" s="40" t="s">
        <v>58</v>
      </c>
    </row>
    <row r="633" spans="1:5" ht="12.75">
      <c r="A633" t="s">
        <v>59</v>
      </c>
      <c r="E633" s="38" t="s">
        <v>58</v>
      </c>
    </row>
    <row r="634" spans="1:16" ht="25.5">
      <c r="A634" s="26" t="s">
        <v>50</v>
      </c>
      <c s="31" t="s">
        <v>6841</v>
      </c>
      <c s="31" t="s">
        <v>6842</v>
      </c>
      <c s="26" t="s">
        <v>52</v>
      </c>
      <c s="32" t="s">
        <v>6834</v>
      </c>
      <c s="33" t="s">
        <v>82</v>
      </c>
      <c s="34">
        <v>1</v>
      </c>
      <c s="35">
        <v>0</v>
      </c>
      <c s="36">
        <f>ROUND(ROUND(H634,2)*ROUND(G634,5),2)</f>
      </c>
      <c r="O634">
        <f>(I634*21)/100</f>
      </c>
      <c t="s">
        <v>27</v>
      </c>
    </row>
    <row r="635" spans="1:5" ht="12.75">
      <c r="A635" s="37" t="s">
        <v>55</v>
      </c>
      <c r="E635" s="38" t="s">
        <v>58</v>
      </c>
    </row>
    <row r="636" spans="1:5" ht="12.75">
      <c r="A636" s="39" t="s">
        <v>57</v>
      </c>
      <c r="E636" s="40" t="s">
        <v>58</v>
      </c>
    </row>
    <row r="637" spans="1:5" ht="12.75">
      <c r="A637" t="s">
        <v>59</v>
      </c>
      <c r="E637" s="38" t="s">
        <v>58</v>
      </c>
    </row>
    <row r="638" spans="1:16" ht="12.75">
      <c r="A638" s="26" t="s">
        <v>50</v>
      </c>
      <c s="31" t="s">
        <v>6843</v>
      </c>
      <c s="31" t="s">
        <v>6844</v>
      </c>
      <c s="26" t="s">
        <v>52</v>
      </c>
      <c s="32" t="s">
        <v>6845</v>
      </c>
      <c s="33" t="s">
        <v>82</v>
      </c>
      <c s="34">
        <v>1</v>
      </c>
      <c s="35">
        <v>0</v>
      </c>
      <c s="36">
        <f>ROUND(ROUND(H638,2)*ROUND(G638,5),2)</f>
      </c>
      <c r="O638">
        <f>(I638*21)/100</f>
      </c>
      <c t="s">
        <v>27</v>
      </c>
    </row>
    <row r="639" spans="1:5" ht="12.75">
      <c r="A639" s="37" t="s">
        <v>55</v>
      </c>
      <c r="E639" s="38" t="s">
        <v>58</v>
      </c>
    </row>
    <row r="640" spans="1:5" ht="12.75">
      <c r="A640" s="39" t="s">
        <v>57</v>
      </c>
      <c r="E640" s="40" t="s">
        <v>58</v>
      </c>
    </row>
    <row r="641" spans="1:5" ht="12.75">
      <c r="A641" t="s">
        <v>59</v>
      </c>
      <c r="E641" s="38" t="s">
        <v>58</v>
      </c>
    </row>
    <row r="642" spans="1:16" ht="25.5">
      <c r="A642" s="26" t="s">
        <v>50</v>
      </c>
      <c s="31" t="s">
        <v>6846</v>
      </c>
      <c s="31" t="s">
        <v>6847</v>
      </c>
      <c s="26" t="s">
        <v>52</v>
      </c>
      <c s="32" t="s">
        <v>6848</v>
      </c>
      <c s="33" t="s">
        <v>82</v>
      </c>
      <c s="34">
        <v>1</v>
      </c>
      <c s="35">
        <v>0</v>
      </c>
      <c s="36">
        <f>ROUND(ROUND(H642,2)*ROUND(G642,5),2)</f>
      </c>
      <c r="O642">
        <f>(I642*21)/100</f>
      </c>
      <c t="s">
        <v>27</v>
      </c>
    </row>
    <row r="643" spans="1:5" ht="12.75">
      <c r="A643" s="37" t="s">
        <v>55</v>
      </c>
      <c r="E643" s="38" t="s">
        <v>58</v>
      </c>
    </row>
    <row r="644" spans="1:5" ht="12.75">
      <c r="A644" s="39" t="s">
        <v>57</v>
      </c>
      <c r="E644" s="40" t="s">
        <v>58</v>
      </c>
    </row>
    <row r="645" spans="1:5" ht="12.75">
      <c r="A645" t="s">
        <v>59</v>
      </c>
      <c r="E645" s="38" t="s">
        <v>58</v>
      </c>
    </row>
    <row r="646" spans="1:16" ht="25.5">
      <c r="A646" s="26" t="s">
        <v>50</v>
      </c>
      <c s="31" t="s">
        <v>6849</v>
      </c>
      <c s="31" t="s">
        <v>6850</v>
      </c>
      <c s="26" t="s">
        <v>52</v>
      </c>
      <c s="32" t="s">
        <v>6851</v>
      </c>
      <c s="33" t="s">
        <v>82</v>
      </c>
      <c s="34">
        <v>1</v>
      </c>
      <c s="35">
        <v>0</v>
      </c>
      <c s="36">
        <f>ROUND(ROUND(H646,2)*ROUND(G646,5),2)</f>
      </c>
      <c r="O646">
        <f>(I646*21)/100</f>
      </c>
      <c t="s">
        <v>27</v>
      </c>
    </row>
    <row r="647" spans="1:5" ht="12.75">
      <c r="A647" s="37" t="s">
        <v>55</v>
      </c>
      <c r="E647" s="38" t="s">
        <v>58</v>
      </c>
    </row>
    <row r="648" spans="1:5" ht="12.75">
      <c r="A648" s="39" t="s">
        <v>57</v>
      </c>
      <c r="E648" s="40" t="s">
        <v>58</v>
      </c>
    </row>
    <row r="649" spans="1:5" ht="12.75">
      <c r="A649" t="s">
        <v>59</v>
      </c>
      <c r="E649" s="38" t="s">
        <v>58</v>
      </c>
    </row>
    <row r="650" spans="1:16" ht="25.5">
      <c r="A650" s="26" t="s">
        <v>50</v>
      </c>
      <c s="31" t="s">
        <v>6852</v>
      </c>
      <c s="31" t="s">
        <v>6853</v>
      </c>
      <c s="26" t="s">
        <v>52</v>
      </c>
      <c s="32" t="s">
        <v>6851</v>
      </c>
      <c s="33" t="s">
        <v>82</v>
      </c>
      <c s="34">
        <v>1</v>
      </c>
      <c s="35">
        <v>0</v>
      </c>
      <c s="36">
        <f>ROUND(ROUND(H650,2)*ROUND(G650,5),2)</f>
      </c>
      <c r="O650">
        <f>(I650*21)/100</f>
      </c>
      <c t="s">
        <v>27</v>
      </c>
    </row>
    <row r="651" spans="1:5" ht="12.75">
      <c r="A651" s="37" t="s">
        <v>55</v>
      </c>
      <c r="E651" s="38" t="s">
        <v>58</v>
      </c>
    </row>
    <row r="652" spans="1:5" ht="12.75">
      <c r="A652" s="39" t="s">
        <v>57</v>
      </c>
      <c r="E652" s="40" t="s">
        <v>58</v>
      </c>
    </row>
    <row r="653" spans="1:5" ht="12.75">
      <c r="A653" t="s">
        <v>59</v>
      </c>
      <c r="E653" s="38" t="s">
        <v>58</v>
      </c>
    </row>
    <row r="654" spans="1:16" ht="25.5">
      <c r="A654" s="26" t="s">
        <v>50</v>
      </c>
      <c s="31" t="s">
        <v>6854</v>
      </c>
      <c s="31" t="s">
        <v>6855</v>
      </c>
      <c s="26" t="s">
        <v>52</v>
      </c>
      <c s="32" t="s">
        <v>6851</v>
      </c>
      <c s="33" t="s">
        <v>82</v>
      </c>
      <c s="34">
        <v>1</v>
      </c>
      <c s="35">
        <v>0</v>
      </c>
      <c s="36">
        <f>ROUND(ROUND(H654,2)*ROUND(G654,5),2)</f>
      </c>
      <c r="O654">
        <f>(I654*21)/100</f>
      </c>
      <c t="s">
        <v>27</v>
      </c>
    </row>
    <row r="655" spans="1:5" ht="12.75">
      <c r="A655" s="37" t="s">
        <v>55</v>
      </c>
      <c r="E655" s="38" t="s">
        <v>58</v>
      </c>
    </row>
    <row r="656" spans="1:5" ht="12.75">
      <c r="A656" s="39" t="s">
        <v>57</v>
      </c>
      <c r="E656" s="40" t="s">
        <v>58</v>
      </c>
    </row>
    <row r="657" spans="1:5" ht="12.75">
      <c r="A657" t="s">
        <v>59</v>
      </c>
      <c r="E657" s="38" t="s">
        <v>58</v>
      </c>
    </row>
    <row r="658" spans="1:16" ht="12.75">
      <c r="A658" s="26" t="s">
        <v>50</v>
      </c>
      <c s="31" t="s">
        <v>6856</v>
      </c>
      <c s="31" t="s">
        <v>6857</v>
      </c>
      <c s="26" t="s">
        <v>52</v>
      </c>
      <c s="32" t="s">
        <v>6858</v>
      </c>
      <c s="33" t="s">
        <v>82</v>
      </c>
      <c s="34">
        <v>1</v>
      </c>
      <c s="35">
        <v>0</v>
      </c>
      <c s="36">
        <f>ROUND(ROUND(H658,2)*ROUND(G658,5),2)</f>
      </c>
      <c r="O658">
        <f>(I658*21)/100</f>
      </c>
      <c t="s">
        <v>27</v>
      </c>
    </row>
    <row r="659" spans="1:5" ht="12.75">
      <c r="A659" s="37" t="s">
        <v>55</v>
      </c>
      <c r="E659" s="38" t="s">
        <v>58</v>
      </c>
    </row>
    <row r="660" spans="1:5" ht="12.75">
      <c r="A660" s="39" t="s">
        <v>57</v>
      </c>
      <c r="E660" s="40" t="s">
        <v>58</v>
      </c>
    </row>
    <row r="661" spans="1:5" ht="12.75">
      <c r="A661" t="s">
        <v>59</v>
      </c>
      <c r="E661" s="38" t="s">
        <v>58</v>
      </c>
    </row>
    <row r="662" spans="1:16" ht="12.75">
      <c r="A662" s="26" t="s">
        <v>50</v>
      </c>
      <c s="31" t="s">
        <v>6859</v>
      </c>
      <c s="31" t="s">
        <v>6860</v>
      </c>
      <c s="26" t="s">
        <v>52</v>
      </c>
      <c s="32" t="s">
        <v>6861</v>
      </c>
      <c s="33" t="s">
        <v>82</v>
      </c>
      <c s="34">
        <v>1</v>
      </c>
      <c s="35">
        <v>0</v>
      </c>
      <c s="36">
        <f>ROUND(ROUND(H662,2)*ROUND(G662,5),2)</f>
      </c>
      <c r="O662">
        <f>(I662*21)/100</f>
      </c>
      <c t="s">
        <v>27</v>
      </c>
    </row>
    <row r="663" spans="1:5" ht="12.75">
      <c r="A663" s="37" t="s">
        <v>55</v>
      </c>
      <c r="E663" s="38" t="s">
        <v>58</v>
      </c>
    </row>
    <row r="664" spans="1:5" ht="12.75">
      <c r="A664" s="39" t="s">
        <v>57</v>
      </c>
      <c r="E664" s="40" t="s">
        <v>58</v>
      </c>
    </row>
    <row r="665" spans="1:5" ht="12.75">
      <c r="A665" t="s">
        <v>59</v>
      </c>
      <c r="E665" s="38" t="s">
        <v>58</v>
      </c>
    </row>
    <row r="666" spans="1:16" ht="12.75">
      <c r="A666" s="26" t="s">
        <v>50</v>
      </c>
      <c s="31" t="s">
        <v>6862</v>
      </c>
      <c s="31" t="s">
        <v>6863</v>
      </c>
      <c s="26" t="s">
        <v>52</v>
      </c>
      <c s="32" t="s">
        <v>6861</v>
      </c>
      <c s="33" t="s">
        <v>82</v>
      </c>
      <c s="34">
        <v>1</v>
      </c>
      <c s="35">
        <v>0</v>
      </c>
      <c s="36">
        <f>ROUND(ROUND(H666,2)*ROUND(G666,5),2)</f>
      </c>
      <c r="O666">
        <f>(I666*21)/100</f>
      </c>
      <c t="s">
        <v>27</v>
      </c>
    </row>
    <row r="667" spans="1:5" ht="12.75">
      <c r="A667" s="37" t="s">
        <v>55</v>
      </c>
      <c r="E667" s="38" t="s">
        <v>58</v>
      </c>
    </row>
    <row r="668" spans="1:5" ht="12.75">
      <c r="A668" s="39" t="s">
        <v>57</v>
      </c>
      <c r="E668" s="40" t="s">
        <v>58</v>
      </c>
    </row>
    <row r="669" spans="1:5" ht="12.75">
      <c r="A669" t="s">
        <v>59</v>
      </c>
      <c r="E669" s="38" t="s">
        <v>58</v>
      </c>
    </row>
    <row r="670" spans="1:16" ht="12.75">
      <c r="A670" s="26" t="s">
        <v>50</v>
      </c>
      <c s="31" t="s">
        <v>6864</v>
      </c>
      <c s="31" t="s">
        <v>6865</v>
      </c>
      <c s="26" t="s">
        <v>52</v>
      </c>
      <c s="32" t="s">
        <v>6866</v>
      </c>
      <c s="33" t="s">
        <v>82</v>
      </c>
      <c s="34">
        <v>1</v>
      </c>
      <c s="35">
        <v>0</v>
      </c>
      <c s="36">
        <f>ROUND(ROUND(H670,2)*ROUND(G670,5),2)</f>
      </c>
      <c r="O670">
        <f>(I670*21)/100</f>
      </c>
      <c t="s">
        <v>27</v>
      </c>
    </row>
    <row r="671" spans="1:5" ht="12.75">
      <c r="A671" s="37" t="s">
        <v>55</v>
      </c>
      <c r="E671" s="38" t="s">
        <v>58</v>
      </c>
    </row>
    <row r="672" spans="1:5" ht="12.75">
      <c r="A672" s="39" t="s">
        <v>57</v>
      </c>
      <c r="E672" s="40" t="s">
        <v>58</v>
      </c>
    </row>
    <row r="673" spans="1:5" ht="12.75">
      <c r="A673" t="s">
        <v>59</v>
      </c>
      <c r="E673" s="38" t="s">
        <v>58</v>
      </c>
    </row>
    <row r="674" spans="1:16" ht="12.75">
      <c r="A674" s="26" t="s">
        <v>50</v>
      </c>
      <c s="31" t="s">
        <v>6867</v>
      </c>
      <c s="31" t="s">
        <v>6868</v>
      </c>
      <c s="26" t="s">
        <v>52</v>
      </c>
      <c s="32" t="s">
        <v>6866</v>
      </c>
      <c s="33" t="s">
        <v>82</v>
      </c>
      <c s="34">
        <v>1</v>
      </c>
      <c s="35">
        <v>0</v>
      </c>
      <c s="36">
        <f>ROUND(ROUND(H674,2)*ROUND(G674,5),2)</f>
      </c>
      <c r="O674">
        <f>(I674*21)/100</f>
      </c>
      <c t="s">
        <v>27</v>
      </c>
    </row>
    <row r="675" spans="1:5" ht="12.75">
      <c r="A675" s="37" t="s">
        <v>55</v>
      </c>
      <c r="E675" s="38" t="s">
        <v>58</v>
      </c>
    </row>
    <row r="676" spans="1:5" ht="12.75">
      <c r="A676" s="39" t="s">
        <v>57</v>
      </c>
      <c r="E676" s="40" t="s">
        <v>58</v>
      </c>
    </row>
    <row r="677" spans="1:5" ht="12.75">
      <c r="A677" t="s">
        <v>59</v>
      </c>
      <c r="E677" s="38" t="s">
        <v>58</v>
      </c>
    </row>
    <row r="678" spans="1:16" ht="12.75">
      <c r="A678" s="26" t="s">
        <v>50</v>
      </c>
      <c s="31" t="s">
        <v>6869</v>
      </c>
      <c s="31" t="s">
        <v>6870</v>
      </c>
      <c s="26" t="s">
        <v>52</v>
      </c>
      <c s="32" t="s">
        <v>6866</v>
      </c>
      <c s="33" t="s">
        <v>82</v>
      </c>
      <c s="34">
        <v>1</v>
      </c>
      <c s="35">
        <v>0</v>
      </c>
      <c s="36">
        <f>ROUND(ROUND(H678,2)*ROUND(G678,5),2)</f>
      </c>
      <c r="O678">
        <f>(I678*21)/100</f>
      </c>
      <c t="s">
        <v>27</v>
      </c>
    </row>
    <row r="679" spans="1:5" ht="12.75">
      <c r="A679" s="37" t="s">
        <v>55</v>
      </c>
      <c r="E679" s="38" t="s">
        <v>58</v>
      </c>
    </row>
    <row r="680" spans="1:5" ht="12.75">
      <c r="A680" s="39" t="s">
        <v>57</v>
      </c>
      <c r="E680" s="40" t="s">
        <v>58</v>
      </c>
    </row>
    <row r="681" spans="1:5" ht="12.75">
      <c r="A681" t="s">
        <v>59</v>
      </c>
      <c r="E681" s="38" t="s">
        <v>58</v>
      </c>
    </row>
    <row r="682" spans="1:16" ht="12.75">
      <c r="A682" s="26" t="s">
        <v>50</v>
      </c>
      <c s="31" t="s">
        <v>6871</v>
      </c>
      <c s="31" t="s">
        <v>6872</v>
      </c>
      <c s="26" t="s">
        <v>52</v>
      </c>
      <c s="32" t="s">
        <v>6866</v>
      </c>
      <c s="33" t="s">
        <v>82</v>
      </c>
      <c s="34">
        <v>1</v>
      </c>
      <c s="35">
        <v>0</v>
      </c>
      <c s="36">
        <f>ROUND(ROUND(H682,2)*ROUND(G682,5),2)</f>
      </c>
      <c r="O682">
        <f>(I682*21)/100</f>
      </c>
      <c t="s">
        <v>27</v>
      </c>
    </row>
    <row r="683" spans="1:5" ht="12.75">
      <c r="A683" s="37" t="s">
        <v>55</v>
      </c>
      <c r="E683" s="38" t="s">
        <v>58</v>
      </c>
    </row>
    <row r="684" spans="1:5" ht="12.75">
      <c r="A684" s="39" t="s">
        <v>57</v>
      </c>
      <c r="E684" s="40" t="s">
        <v>58</v>
      </c>
    </row>
    <row r="685" spans="1:5" ht="12.75">
      <c r="A685" t="s">
        <v>59</v>
      </c>
      <c r="E685" s="38" t="s">
        <v>58</v>
      </c>
    </row>
    <row r="686" spans="1:16" ht="12.75">
      <c r="A686" s="26" t="s">
        <v>50</v>
      </c>
      <c s="31" t="s">
        <v>6873</v>
      </c>
      <c s="31" t="s">
        <v>6874</v>
      </c>
      <c s="26" t="s">
        <v>52</v>
      </c>
      <c s="32" t="s">
        <v>6866</v>
      </c>
      <c s="33" t="s">
        <v>82</v>
      </c>
      <c s="34">
        <v>1</v>
      </c>
      <c s="35">
        <v>0</v>
      </c>
      <c s="36">
        <f>ROUND(ROUND(H686,2)*ROUND(G686,5),2)</f>
      </c>
      <c r="O686">
        <f>(I686*21)/100</f>
      </c>
      <c t="s">
        <v>27</v>
      </c>
    </row>
    <row r="687" spans="1:5" ht="12.75">
      <c r="A687" s="37" t="s">
        <v>55</v>
      </c>
      <c r="E687" s="38" t="s">
        <v>58</v>
      </c>
    </row>
    <row r="688" spans="1:5" ht="12.75">
      <c r="A688" s="39" t="s">
        <v>57</v>
      </c>
      <c r="E688" s="40" t="s">
        <v>58</v>
      </c>
    </row>
    <row r="689" spans="1:5" ht="12.75">
      <c r="A689" t="s">
        <v>59</v>
      </c>
      <c r="E689" s="38" t="s">
        <v>58</v>
      </c>
    </row>
    <row r="690" spans="1:16" ht="12.75">
      <c r="A690" s="26" t="s">
        <v>50</v>
      </c>
      <c s="31" t="s">
        <v>6875</v>
      </c>
      <c s="31" t="s">
        <v>6876</v>
      </c>
      <c s="26" t="s">
        <v>52</v>
      </c>
      <c s="32" t="s">
        <v>6866</v>
      </c>
      <c s="33" t="s">
        <v>82</v>
      </c>
      <c s="34">
        <v>1</v>
      </c>
      <c s="35">
        <v>0</v>
      </c>
      <c s="36">
        <f>ROUND(ROUND(H690,2)*ROUND(G690,5),2)</f>
      </c>
      <c r="O690">
        <f>(I690*21)/100</f>
      </c>
      <c t="s">
        <v>27</v>
      </c>
    </row>
    <row r="691" spans="1:5" ht="12.75">
      <c r="A691" s="37" t="s">
        <v>55</v>
      </c>
      <c r="E691" s="38" t="s">
        <v>58</v>
      </c>
    </row>
    <row r="692" spans="1:5" ht="12.75">
      <c r="A692" s="39" t="s">
        <v>57</v>
      </c>
      <c r="E692" s="40" t="s">
        <v>58</v>
      </c>
    </row>
    <row r="693" spans="1:5" ht="12.75">
      <c r="A693" t="s">
        <v>59</v>
      </c>
      <c r="E693" s="38" t="s">
        <v>58</v>
      </c>
    </row>
    <row r="694" spans="1:16" ht="12.75">
      <c r="A694" s="26" t="s">
        <v>50</v>
      </c>
      <c s="31" t="s">
        <v>6877</v>
      </c>
      <c s="31" t="s">
        <v>6878</v>
      </c>
      <c s="26" t="s">
        <v>52</v>
      </c>
      <c s="32" t="s">
        <v>6879</v>
      </c>
      <c s="33" t="s">
        <v>82</v>
      </c>
      <c s="34">
        <v>1</v>
      </c>
      <c s="35">
        <v>0</v>
      </c>
      <c s="36">
        <f>ROUND(ROUND(H694,2)*ROUND(G694,5),2)</f>
      </c>
      <c r="O694">
        <f>(I694*21)/100</f>
      </c>
      <c t="s">
        <v>27</v>
      </c>
    </row>
    <row r="695" spans="1:5" ht="12.75">
      <c r="A695" s="37" t="s">
        <v>55</v>
      </c>
      <c r="E695" s="38" t="s">
        <v>58</v>
      </c>
    </row>
    <row r="696" spans="1:5" ht="12.75">
      <c r="A696" s="39" t="s">
        <v>57</v>
      </c>
      <c r="E696" s="40" t="s">
        <v>58</v>
      </c>
    </row>
    <row r="697" spans="1:5" ht="12.75">
      <c r="A697" t="s">
        <v>59</v>
      </c>
      <c r="E697" s="38" t="s">
        <v>58</v>
      </c>
    </row>
    <row r="698" spans="1:16" ht="12.75">
      <c r="A698" s="26" t="s">
        <v>50</v>
      </c>
      <c s="31" t="s">
        <v>6880</v>
      </c>
      <c s="31" t="s">
        <v>6881</v>
      </c>
      <c s="26" t="s">
        <v>52</v>
      </c>
      <c s="32" t="s">
        <v>6882</v>
      </c>
      <c s="33" t="s">
        <v>82</v>
      </c>
      <c s="34">
        <v>1</v>
      </c>
      <c s="35">
        <v>0</v>
      </c>
      <c s="36">
        <f>ROUND(ROUND(H698,2)*ROUND(G698,5),2)</f>
      </c>
      <c r="O698">
        <f>(I698*21)/100</f>
      </c>
      <c t="s">
        <v>27</v>
      </c>
    </row>
    <row r="699" spans="1:5" ht="12.75">
      <c r="A699" s="37" t="s">
        <v>55</v>
      </c>
      <c r="E699" s="38" t="s">
        <v>58</v>
      </c>
    </row>
    <row r="700" spans="1:5" ht="12.75">
      <c r="A700" s="39" t="s">
        <v>57</v>
      </c>
      <c r="E700" s="40" t="s">
        <v>58</v>
      </c>
    </row>
    <row r="701" spans="1:5" ht="12.75">
      <c r="A701" t="s">
        <v>59</v>
      </c>
      <c r="E701" s="38" t="s">
        <v>58</v>
      </c>
    </row>
    <row r="702" spans="1:16" ht="12.75">
      <c r="A702" s="26" t="s">
        <v>50</v>
      </c>
      <c s="31" t="s">
        <v>6883</v>
      </c>
      <c s="31" t="s">
        <v>6884</v>
      </c>
      <c s="26" t="s">
        <v>52</v>
      </c>
      <c s="32" t="s">
        <v>6885</v>
      </c>
      <c s="33" t="s">
        <v>82</v>
      </c>
      <c s="34">
        <v>1</v>
      </c>
      <c s="35">
        <v>0</v>
      </c>
      <c s="36">
        <f>ROUND(ROUND(H702,2)*ROUND(G702,5),2)</f>
      </c>
      <c r="O702">
        <f>(I702*21)/100</f>
      </c>
      <c t="s">
        <v>27</v>
      </c>
    </row>
    <row r="703" spans="1:5" ht="12.75">
      <c r="A703" s="37" t="s">
        <v>55</v>
      </c>
      <c r="E703" s="38" t="s">
        <v>58</v>
      </c>
    </row>
    <row r="704" spans="1:5" ht="12.75">
      <c r="A704" s="39" t="s">
        <v>57</v>
      </c>
      <c r="E704" s="40" t="s">
        <v>58</v>
      </c>
    </row>
    <row r="705" spans="1:5" ht="12.75">
      <c r="A705" t="s">
        <v>59</v>
      </c>
      <c r="E705" s="38" t="s">
        <v>58</v>
      </c>
    </row>
    <row r="706" spans="1:16" ht="12.75">
      <c r="A706" s="26" t="s">
        <v>50</v>
      </c>
      <c s="31" t="s">
        <v>6886</v>
      </c>
      <c s="31" t="s">
        <v>6887</v>
      </c>
      <c s="26" t="s">
        <v>52</v>
      </c>
      <c s="32" t="s">
        <v>6882</v>
      </c>
      <c s="33" t="s">
        <v>82</v>
      </c>
      <c s="34">
        <v>1</v>
      </c>
      <c s="35">
        <v>0</v>
      </c>
      <c s="36">
        <f>ROUND(ROUND(H706,2)*ROUND(G706,5),2)</f>
      </c>
      <c r="O706">
        <f>(I706*21)/100</f>
      </c>
      <c t="s">
        <v>27</v>
      </c>
    </row>
    <row r="707" spans="1:5" ht="12.75">
      <c r="A707" s="37" t="s">
        <v>55</v>
      </c>
      <c r="E707" s="38" t="s">
        <v>58</v>
      </c>
    </row>
    <row r="708" spans="1:5" ht="12.75">
      <c r="A708" s="39" t="s">
        <v>57</v>
      </c>
      <c r="E708" s="40" t="s">
        <v>58</v>
      </c>
    </row>
    <row r="709" spans="1:5" ht="12.75">
      <c r="A709" t="s">
        <v>59</v>
      </c>
      <c r="E709" s="38" t="s">
        <v>58</v>
      </c>
    </row>
    <row r="710" spans="1:16" ht="12.75">
      <c r="A710" s="26" t="s">
        <v>50</v>
      </c>
      <c s="31" t="s">
        <v>6888</v>
      </c>
      <c s="31" t="s">
        <v>6889</v>
      </c>
      <c s="26" t="s">
        <v>52</v>
      </c>
      <c s="32" t="s">
        <v>6885</v>
      </c>
      <c s="33" t="s">
        <v>82</v>
      </c>
      <c s="34">
        <v>1</v>
      </c>
      <c s="35">
        <v>0</v>
      </c>
      <c s="36">
        <f>ROUND(ROUND(H710,2)*ROUND(G710,5),2)</f>
      </c>
      <c r="O710">
        <f>(I710*21)/100</f>
      </c>
      <c t="s">
        <v>27</v>
      </c>
    </row>
    <row r="711" spans="1:5" ht="12.75">
      <c r="A711" s="37" t="s">
        <v>55</v>
      </c>
      <c r="E711" s="38" t="s">
        <v>58</v>
      </c>
    </row>
    <row r="712" spans="1:5" ht="12.75">
      <c r="A712" s="39" t="s">
        <v>57</v>
      </c>
      <c r="E712" s="40" t="s">
        <v>58</v>
      </c>
    </row>
    <row r="713" spans="1:5" ht="12.75">
      <c r="A713" t="s">
        <v>59</v>
      </c>
      <c r="E713" s="38" t="s">
        <v>58</v>
      </c>
    </row>
    <row r="714" spans="1:16" ht="12.75">
      <c r="A714" s="26" t="s">
        <v>50</v>
      </c>
      <c s="31" t="s">
        <v>6890</v>
      </c>
      <c s="31" t="s">
        <v>6891</v>
      </c>
      <c s="26" t="s">
        <v>52</v>
      </c>
      <c s="32" t="s">
        <v>6892</v>
      </c>
      <c s="33" t="s">
        <v>82</v>
      </c>
      <c s="34">
        <v>1</v>
      </c>
      <c s="35">
        <v>0</v>
      </c>
      <c s="36">
        <f>ROUND(ROUND(H714,2)*ROUND(G714,5),2)</f>
      </c>
      <c r="O714">
        <f>(I714*21)/100</f>
      </c>
      <c t="s">
        <v>27</v>
      </c>
    </row>
    <row r="715" spans="1:5" ht="12.75">
      <c r="A715" s="37" t="s">
        <v>55</v>
      </c>
      <c r="E715" s="38" t="s">
        <v>58</v>
      </c>
    </row>
    <row r="716" spans="1:5" ht="12.75">
      <c r="A716" s="39" t="s">
        <v>57</v>
      </c>
      <c r="E716" s="40" t="s">
        <v>58</v>
      </c>
    </row>
    <row r="717" spans="1:5" ht="12.75">
      <c r="A717" t="s">
        <v>59</v>
      </c>
      <c r="E717" s="38" t="s">
        <v>58</v>
      </c>
    </row>
    <row r="718" spans="1:16" ht="12.75">
      <c r="A718" s="26" t="s">
        <v>50</v>
      </c>
      <c s="31" t="s">
        <v>6893</v>
      </c>
      <c s="31" t="s">
        <v>6894</v>
      </c>
      <c s="26" t="s">
        <v>52</v>
      </c>
      <c s="32" t="s">
        <v>6895</v>
      </c>
      <c s="33" t="s">
        <v>82</v>
      </c>
      <c s="34">
        <v>1</v>
      </c>
      <c s="35">
        <v>0</v>
      </c>
      <c s="36">
        <f>ROUND(ROUND(H718,2)*ROUND(G718,5),2)</f>
      </c>
      <c r="O718">
        <f>(I718*21)/100</f>
      </c>
      <c t="s">
        <v>27</v>
      </c>
    </row>
    <row r="719" spans="1:5" ht="12.75">
      <c r="A719" s="37" t="s">
        <v>55</v>
      </c>
      <c r="E719" s="38" t="s">
        <v>58</v>
      </c>
    </row>
    <row r="720" spans="1:5" ht="12.75">
      <c r="A720" s="39" t="s">
        <v>57</v>
      </c>
      <c r="E720" s="40" t="s">
        <v>58</v>
      </c>
    </row>
    <row r="721" spans="1:5" ht="12.75">
      <c r="A721" t="s">
        <v>59</v>
      </c>
      <c r="E721" s="38" t="s">
        <v>58</v>
      </c>
    </row>
    <row r="722" spans="1:16" ht="12.75">
      <c r="A722" s="26" t="s">
        <v>50</v>
      </c>
      <c s="31" t="s">
        <v>6896</v>
      </c>
      <c s="31" t="s">
        <v>6897</v>
      </c>
      <c s="26" t="s">
        <v>52</v>
      </c>
      <c s="32" t="s">
        <v>6866</v>
      </c>
      <c s="33" t="s">
        <v>82</v>
      </c>
      <c s="34">
        <v>1</v>
      </c>
      <c s="35">
        <v>0</v>
      </c>
      <c s="36">
        <f>ROUND(ROUND(H722,2)*ROUND(G722,5),2)</f>
      </c>
      <c r="O722">
        <f>(I722*21)/100</f>
      </c>
      <c t="s">
        <v>27</v>
      </c>
    </row>
    <row r="723" spans="1:5" ht="12.75">
      <c r="A723" s="37" t="s">
        <v>55</v>
      </c>
      <c r="E723" s="38" t="s">
        <v>58</v>
      </c>
    </row>
    <row r="724" spans="1:5" ht="12.75">
      <c r="A724" s="39" t="s">
        <v>57</v>
      </c>
      <c r="E724" s="40" t="s">
        <v>58</v>
      </c>
    </row>
    <row r="725" spans="1:5" ht="12.75">
      <c r="A725" t="s">
        <v>59</v>
      </c>
      <c r="E725" s="38" t="s">
        <v>58</v>
      </c>
    </row>
    <row r="726" spans="1:16" ht="12.75">
      <c r="A726" s="26" t="s">
        <v>50</v>
      </c>
      <c s="31" t="s">
        <v>6898</v>
      </c>
      <c s="31" t="s">
        <v>6899</v>
      </c>
      <c s="26" t="s">
        <v>52</v>
      </c>
      <c s="32" t="s">
        <v>6866</v>
      </c>
      <c s="33" t="s">
        <v>82</v>
      </c>
      <c s="34">
        <v>1</v>
      </c>
      <c s="35">
        <v>0</v>
      </c>
      <c s="36">
        <f>ROUND(ROUND(H726,2)*ROUND(G726,5),2)</f>
      </c>
      <c r="O726">
        <f>(I726*21)/100</f>
      </c>
      <c t="s">
        <v>27</v>
      </c>
    </row>
    <row r="727" spans="1:5" ht="12.75">
      <c r="A727" s="37" t="s">
        <v>55</v>
      </c>
      <c r="E727" s="38" t="s">
        <v>58</v>
      </c>
    </row>
    <row r="728" spans="1:5" ht="12.75">
      <c r="A728" s="39" t="s">
        <v>57</v>
      </c>
      <c r="E728" s="40" t="s">
        <v>58</v>
      </c>
    </row>
    <row r="729" spans="1:5" ht="12.75">
      <c r="A729" t="s">
        <v>59</v>
      </c>
      <c r="E729" s="38" t="s">
        <v>58</v>
      </c>
    </row>
    <row r="730" spans="1:16" ht="12.75">
      <c r="A730" s="26" t="s">
        <v>50</v>
      </c>
      <c s="31" t="s">
        <v>6900</v>
      </c>
      <c s="31" t="s">
        <v>6901</v>
      </c>
      <c s="26" t="s">
        <v>52</v>
      </c>
      <c s="32" t="s">
        <v>6866</v>
      </c>
      <c s="33" t="s">
        <v>82</v>
      </c>
      <c s="34">
        <v>1</v>
      </c>
      <c s="35">
        <v>0</v>
      </c>
      <c s="36">
        <f>ROUND(ROUND(H730,2)*ROUND(G730,5),2)</f>
      </c>
      <c r="O730">
        <f>(I730*21)/100</f>
      </c>
      <c t="s">
        <v>27</v>
      </c>
    </row>
    <row r="731" spans="1:5" ht="12.75">
      <c r="A731" s="37" t="s">
        <v>55</v>
      </c>
      <c r="E731" s="38" t="s">
        <v>58</v>
      </c>
    </row>
    <row r="732" spans="1:5" ht="12.75">
      <c r="A732" s="39" t="s">
        <v>57</v>
      </c>
      <c r="E732" s="40" t="s">
        <v>58</v>
      </c>
    </row>
    <row r="733" spans="1:5" ht="12.75">
      <c r="A733" t="s">
        <v>59</v>
      </c>
      <c r="E733" s="38" t="s">
        <v>58</v>
      </c>
    </row>
    <row r="734" spans="1:16" ht="12.75">
      <c r="A734" s="26" t="s">
        <v>50</v>
      </c>
      <c s="31" t="s">
        <v>6902</v>
      </c>
      <c s="31" t="s">
        <v>6903</v>
      </c>
      <c s="26" t="s">
        <v>52</v>
      </c>
      <c s="32" t="s">
        <v>6866</v>
      </c>
      <c s="33" t="s">
        <v>82</v>
      </c>
      <c s="34">
        <v>1</v>
      </c>
      <c s="35">
        <v>0</v>
      </c>
      <c s="36">
        <f>ROUND(ROUND(H734,2)*ROUND(G734,5),2)</f>
      </c>
      <c r="O734">
        <f>(I734*21)/100</f>
      </c>
      <c t="s">
        <v>27</v>
      </c>
    </row>
    <row r="735" spans="1:5" ht="12.75">
      <c r="A735" s="37" t="s">
        <v>55</v>
      </c>
      <c r="E735" s="38" t="s">
        <v>58</v>
      </c>
    </row>
    <row r="736" spans="1:5" ht="12.75">
      <c r="A736" s="39" t="s">
        <v>57</v>
      </c>
      <c r="E736" s="40" t="s">
        <v>58</v>
      </c>
    </row>
    <row r="737" spans="1:5" ht="12.75">
      <c r="A737" t="s">
        <v>59</v>
      </c>
      <c r="E737" s="38" t="s">
        <v>58</v>
      </c>
    </row>
    <row r="738" spans="1:16" ht="12.75">
      <c r="A738" s="26" t="s">
        <v>50</v>
      </c>
      <c s="31" t="s">
        <v>6904</v>
      </c>
      <c s="31" t="s">
        <v>6905</v>
      </c>
      <c s="26" t="s">
        <v>52</v>
      </c>
      <c s="32" t="s">
        <v>6906</v>
      </c>
      <c s="33" t="s">
        <v>82</v>
      </c>
      <c s="34">
        <v>1</v>
      </c>
      <c s="35">
        <v>0</v>
      </c>
      <c s="36">
        <f>ROUND(ROUND(H738,2)*ROUND(G738,5),2)</f>
      </c>
      <c r="O738">
        <f>(I738*21)/100</f>
      </c>
      <c t="s">
        <v>27</v>
      </c>
    </row>
    <row r="739" spans="1:5" ht="12.75">
      <c r="A739" s="37" t="s">
        <v>55</v>
      </c>
      <c r="E739" s="38" t="s">
        <v>58</v>
      </c>
    </row>
    <row r="740" spans="1:5" ht="12.75">
      <c r="A740" s="39" t="s">
        <v>57</v>
      </c>
      <c r="E740" s="40" t="s">
        <v>58</v>
      </c>
    </row>
    <row r="741" spans="1:5" ht="12.75">
      <c r="A741" t="s">
        <v>59</v>
      </c>
      <c r="E741" s="38" t="s">
        <v>58</v>
      </c>
    </row>
    <row r="742" spans="1:16" ht="12.75">
      <c r="A742" s="26" t="s">
        <v>50</v>
      </c>
      <c s="31" t="s">
        <v>6907</v>
      </c>
      <c s="31" t="s">
        <v>6908</v>
      </c>
      <c s="26" t="s">
        <v>52</v>
      </c>
      <c s="32" t="s">
        <v>6906</v>
      </c>
      <c s="33" t="s">
        <v>82</v>
      </c>
      <c s="34">
        <v>1</v>
      </c>
      <c s="35">
        <v>0</v>
      </c>
      <c s="36">
        <f>ROUND(ROUND(H742,2)*ROUND(G742,5),2)</f>
      </c>
      <c r="O742">
        <f>(I742*21)/100</f>
      </c>
      <c t="s">
        <v>27</v>
      </c>
    </row>
    <row r="743" spans="1:5" ht="12.75">
      <c r="A743" s="37" t="s">
        <v>55</v>
      </c>
      <c r="E743" s="38" t="s">
        <v>58</v>
      </c>
    </row>
    <row r="744" spans="1:5" ht="12.75">
      <c r="A744" s="39" t="s">
        <v>57</v>
      </c>
      <c r="E744" s="40" t="s">
        <v>58</v>
      </c>
    </row>
    <row r="745" spans="1:5" ht="12.75">
      <c r="A745" t="s">
        <v>59</v>
      </c>
      <c r="E745" s="38" t="s">
        <v>58</v>
      </c>
    </row>
    <row r="746" spans="1:16" ht="12.75">
      <c r="A746" s="26" t="s">
        <v>50</v>
      </c>
      <c s="31" t="s">
        <v>6909</v>
      </c>
      <c s="31" t="s">
        <v>6910</v>
      </c>
      <c s="26" t="s">
        <v>52</v>
      </c>
      <c s="32" t="s">
        <v>6866</v>
      </c>
      <c s="33" t="s">
        <v>82</v>
      </c>
      <c s="34">
        <v>1</v>
      </c>
      <c s="35">
        <v>0</v>
      </c>
      <c s="36">
        <f>ROUND(ROUND(H746,2)*ROUND(G746,5),2)</f>
      </c>
      <c r="O746">
        <f>(I746*21)/100</f>
      </c>
      <c t="s">
        <v>27</v>
      </c>
    </row>
    <row r="747" spans="1:5" ht="12.75">
      <c r="A747" s="37" t="s">
        <v>55</v>
      </c>
      <c r="E747" s="38" t="s">
        <v>58</v>
      </c>
    </row>
    <row r="748" spans="1:5" ht="12.75">
      <c r="A748" s="39" t="s">
        <v>57</v>
      </c>
      <c r="E748" s="40" t="s">
        <v>58</v>
      </c>
    </row>
    <row r="749" spans="1:5" ht="12.75">
      <c r="A749" t="s">
        <v>59</v>
      </c>
      <c r="E749" s="38" t="s">
        <v>58</v>
      </c>
    </row>
    <row r="750" spans="1:16" ht="12.75">
      <c r="A750" s="26" t="s">
        <v>50</v>
      </c>
      <c s="31" t="s">
        <v>6911</v>
      </c>
      <c s="31" t="s">
        <v>6912</v>
      </c>
      <c s="26" t="s">
        <v>52</v>
      </c>
      <c s="32" t="s">
        <v>6913</v>
      </c>
      <c s="33" t="s">
        <v>82</v>
      </c>
      <c s="34">
        <v>1</v>
      </c>
      <c s="35">
        <v>0</v>
      </c>
      <c s="36">
        <f>ROUND(ROUND(H750,2)*ROUND(G750,5),2)</f>
      </c>
      <c r="O750">
        <f>(I750*21)/100</f>
      </c>
      <c t="s">
        <v>27</v>
      </c>
    </row>
    <row r="751" spans="1:5" ht="12.75">
      <c r="A751" s="37" t="s">
        <v>55</v>
      </c>
      <c r="E751" s="38" t="s">
        <v>58</v>
      </c>
    </row>
    <row r="752" spans="1:5" ht="12.75">
      <c r="A752" s="39" t="s">
        <v>57</v>
      </c>
      <c r="E752" s="40" t="s">
        <v>58</v>
      </c>
    </row>
    <row r="753" spans="1:5" ht="12.75">
      <c r="A753" t="s">
        <v>59</v>
      </c>
      <c r="E753" s="38" t="s">
        <v>58</v>
      </c>
    </row>
    <row r="754" spans="1:16" ht="12.75">
      <c r="A754" s="26" t="s">
        <v>50</v>
      </c>
      <c s="31" t="s">
        <v>6914</v>
      </c>
      <c s="31" t="s">
        <v>6915</v>
      </c>
      <c s="26" t="s">
        <v>52</v>
      </c>
      <c s="32" t="s">
        <v>6866</v>
      </c>
      <c s="33" t="s">
        <v>82</v>
      </c>
      <c s="34">
        <v>1</v>
      </c>
      <c s="35">
        <v>0</v>
      </c>
      <c s="36">
        <f>ROUND(ROUND(H754,2)*ROUND(G754,5),2)</f>
      </c>
      <c r="O754">
        <f>(I754*21)/100</f>
      </c>
      <c t="s">
        <v>27</v>
      </c>
    </row>
    <row r="755" spans="1:5" ht="12.75">
      <c r="A755" s="37" t="s">
        <v>55</v>
      </c>
      <c r="E755" s="38" t="s">
        <v>58</v>
      </c>
    </row>
    <row r="756" spans="1:5" ht="12.75">
      <c r="A756" s="39" t="s">
        <v>57</v>
      </c>
      <c r="E756" s="40" t="s">
        <v>58</v>
      </c>
    </row>
    <row r="757" spans="1:5" ht="12.75">
      <c r="A757" t="s">
        <v>59</v>
      </c>
      <c r="E757" s="38" t="s">
        <v>58</v>
      </c>
    </row>
    <row r="758" spans="1:16" ht="12.75">
      <c r="A758" s="26" t="s">
        <v>50</v>
      </c>
      <c s="31" t="s">
        <v>6916</v>
      </c>
      <c s="31" t="s">
        <v>6917</v>
      </c>
      <c s="26" t="s">
        <v>52</v>
      </c>
      <c s="32" t="s">
        <v>6866</v>
      </c>
      <c s="33" t="s">
        <v>82</v>
      </c>
      <c s="34">
        <v>1</v>
      </c>
      <c s="35">
        <v>0</v>
      </c>
      <c s="36">
        <f>ROUND(ROUND(H758,2)*ROUND(G758,5),2)</f>
      </c>
      <c r="O758">
        <f>(I758*21)/100</f>
      </c>
      <c t="s">
        <v>27</v>
      </c>
    </row>
    <row r="759" spans="1:5" ht="12.75">
      <c r="A759" s="37" t="s">
        <v>55</v>
      </c>
      <c r="E759" s="38" t="s">
        <v>58</v>
      </c>
    </row>
    <row r="760" spans="1:5" ht="12.75">
      <c r="A760" s="39" t="s">
        <v>57</v>
      </c>
      <c r="E760" s="40" t="s">
        <v>58</v>
      </c>
    </row>
    <row r="761" spans="1:5" ht="12.75">
      <c r="A761" t="s">
        <v>59</v>
      </c>
      <c r="E761" s="38" t="s">
        <v>58</v>
      </c>
    </row>
    <row r="762" spans="1:16" ht="12.75">
      <c r="A762" s="26" t="s">
        <v>50</v>
      </c>
      <c s="31" t="s">
        <v>6918</v>
      </c>
      <c s="31" t="s">
        <v>6919</v>
      </c>
      <c s="26" t="s">
        <v>52</v>
      </c>
      <c s="32" t="s">
        <v>6866</v>
      </c>
      <c s="33" t="s">
        <v>82</v>
      </c>
      <c s="34">
        <v>1</v>
      </c>
      <c s="35">
        <v>0</v>
      </c>
      <c s="36">
        <f>ROUND(ROUND(H762,2)*ROUND(G762,5),2)</f>
      </c>
      <c r="O762">
        <f>(I762*21)/100</f>
      </c>
      <c t="s">
        <v>27</v>
      </c>
    </row>
    <row r="763" spans="1:5" ht="12.75">
      <c r="A763" s="37" t="s">
        <v>55</v>
      </c>
      <c r="E763" s="38" t="s">
        <v>58</v>
      </c>
    </row>
    <row r="764" spans="1:5" ht="12.75">
      <c r="A764" s="39" t="s">
        <v>57</v>
      </c>
      <c r="E764" s="40" t="s">
        <v>58</v>
      </c>
    </row>
    <row r="765" spans="1:5" ht="12.75">
      <c r="A765" t="s">
        <v>59</v>
      </c>
      <c r="E765" s="38" t="s">
        <v>58</v>
      </c>
    </row>
    <row r="766" spans="1:16" ht="12.75">
      <c r="A766" s="26" t="s">
        <v>50</v>
      </c>
      <c s="31" t="s">
        <v>6920</v>
      </c>
      <c s="31" t="s">
        <v>6921</v>
      </c>
      <c s="26" t="s">
        <v>52</v>
      </c>
      <c s="32" t="s">
        <v>6866</v>
      </c>
      <c s="33" t="s">
        <v>82</v>
      </c>
      <c s="34">
        <v>1</v>
      </c>
      <c s="35">
        <v>0</v>
      </c>
      <c s="36">
        <f>ROUND(ROUND(H766,2)*ROUND(G766,5),2)</f>
      </c>
      <c r="O766">
        <f>(I766*21)/100</f>
      </c>
      <c t="s">
        <v>27</v>
      </c>
    </row>
    <row r="767" spans="1:5" ht="12.75">
      <c r="A767" s="37" t="s">
        <v>55</v>
      </c>
      <c r="E767" s="38" t="s">
        <v>58</v>
      </c>
    </row>
    <row r="768" spans="1:5" ht="12.75">
      <c r="A768" s="39" t="s">
        <v>57</v>
      </c>
      <c r="E768" s="40" t="s">
        <v>58</v>
      </c>
    </row>
    <row r="769" spans="1:5" ht="12.75">
      <c r="A769" t="s">
        <v>59</v>
      </c>
      <c r="E769" s="38" t="s">
        <v>58</v>
      </c>
    </row>
    <row r="770" spans="1:16" ht="12.75">
      <c r="A770" s="26" t="s">
        <v>50</v>
      </c>
      <c s="31" t="s">
        <v>6922</v>
      </c>
      <c s="31" t="s">
        <v>6923</v>
      </c>
      <c s="26" t="s">
        <v>52</v>
      </c>
      <c s="32" t="s">
        <v>6866</v>
      </c>
      <c s="33" t="s">
        <v>82</v>
      </c>
      <c s="34">
        <v>1</v>
      </c>
      <c s="35">
        <v>0</v>
      </c>
      <c s="36">
        <f>ROUND(ROUND(H770,2)*ROUND(G770,5),2)</f>
      </c>
      <c r="O770">
        <f>(I770*21)/100</f>
      </c>
      <c t="s">
        <v>27</v>
      </c>
    </row>
    <row r="771" spans="1:5" ht="12.75">
      <c r="A771" s="37" t="s">
        <v>55</v>
      </c>
      <c r="E771" s="38" t="s">
        <v>58</v>
      </c>
    </row>
    <row r="772" spans="1:5" ht="12.75">
      <c r="A772" s="39" t="s">
        <v>57</v>
      </c>
      <c r="E772" s="40" t="s">
        <v>58</v>
      </c>
    </row>
    <row r="773" spans="1:5" ht="12.75">
      <c r="A773" t="s">
        <v>59</v>
      </c>
      <c r="E773" s="38" t="s">
        <v>58</v>
      </c>
    </row>
    <row r="774" spans="1:16" ht="12.75">
      <c r="A774" s="26" t="s">
        <v>50</v>
      </c>
      <c s="31" t="s">
        <v>6924</v>
      </c>
      <c s="31" t="s">
        <v>6925</v>
      </c>
      <c s="26" t="s">
        <v>52</v>
      </c>
      <c s="32" t="s">
        <v>6866</v>
      </c>
      <c s="33" t="s">
        <v>82</v>
      </c>
      <c s="34">
        <v>1</v>
      </c>
      <c s="35">
        <v>0</v>
      </c>
      <c s="36">
        <f>ROUND(ROUND(H774,2)*ROUND(G774,5),2)</f>
      </c>
      <c r="O774">
        <f>(I774*21)/100</f>
      </c>
      <c t="s">
        <v>27</v>
      </c>
    </row>
    <row r="775" spans="1:5" ht="12.75">
      <c r="A775" s="37" t="s">
        <v>55</v>
      </c>
      <c r="E775" s="38" t="s">
        <v>58</v>
      </c>
    </row>
    <row r="776" spans="1:5" ht="12.75">
      <c r="A776" s="39" t="s">
        <v>57</v>
      </c>
      <c r="E776" s="40" t="s">
        <v>58</v>
      </c>
    </row>
    <row r="777" spans="1:5" ht="12.75">
      <c r="A777" t="s">
        <v>59</v>
      </c>
      <c r="E777" s="38" t="s">
        <v>58</v>
      </c>
    </row>
    <row r="778" spans="1:16" ht="12.75">
      <c r="A778" s="26" t="s">
        <v>50</v>
      </c>
      <c s="31" t="s">
        <v>6926</v>
      </c>
      <c s="31" t="s">
        <v>6927</v>
      </c>
      <c s="26" t="s">
        <v>52</v>
      </c>
      <c s="32" t="s">
        <v>6928</v>
      </c>
      <c s="33" t="s">
        <v>82</v>
      </c>
      <c s="34">
        <v>1</v>
      </c>
      <c s="35">
        <v>0</v>
      </c>
      <c s="36">
        <f>ROUND(ROUND(H778,2)*ROUND(G778,5),2)</f>
      </c>
      <c r="O778">
        <f>(I778*21)/100</f>
      </c>
      <c t="s">
        <v>27</v>
      </c>
    </row>
    <row r="779" spans="1:5" ht="12.75">
      <c r="A779" s="37" t="s">
        <v>55</v>
      </c>
      <c r="E779" s="38" t="s">
        <v>58</v>
      </c>
    </row>
    <row r="780" spans="1:5" ht="12.75">
      <c r="A780" s="39" t="s">
        <v>57</v>
      </c>
      <c r="E780" s="40" t="s">
        <v>58</v>
      </c>
    </row>
    <row r="781" spans="1:5" ht="12.75">
      <c r="A781" t="s">
        <v>59</v>
      </c>
      <c r="E781" s="38" t="s">
        <v>58</v>
      </c>
    </row>
    <row r="782" spans="1:16" ht="12.75">
      <c r="A782" s="26" t="s">
        <v>50</v>
      </c>
      <c s="31" t="s">
        <v>6929</v>
      </c>
      <c s="31" t="s">
        <v>6930</v>
      </c>
      <c s="26" t="s">
        <v>52</v>
      </c>
      <c s="32" t="s">
        <v>6931</v>
      </c>
      <c s="33" t="s">
        <v>82</v>
      </c>
      <c s="34">
        <v>1</v>
      </c>
      <c s="35">
        <v>0</v>
      </c>
      <c s="36">
        <f>ROUND(ROUND(H782,2)*ROUND(G782,5),2)</f>
      </c>
      <c r="O782">
        <f>(I782*21)/100</f>
      </c>
      <c t="s">
        <v>27</v>
      </c>
    </row>
    <row r="783" spans="1:5" ht="12.75">
      <c r="A783" s="37" t="s">
        <v>55</v>
      </c>
      <c r="E783" s="38" t="s">
        <v>58</v>
      </c>
    </row>
    <row r="784" spans="1:5" ht="12.75">
      <c r="A784" s="39" t="s">
        <v>57</v>
      </c>
      <c r="E784" s="40" t="s">
        <v>58</v>
      </c>
    </row>
    <row r="785" spans="1:5" ht="12.75">
      <c r="A785" t="s">
        <v>59</v>
      </c>
      <c r="E785" s="38" t="s">
        <v>58</v>
      </c>
    </row>
    <row r="786" spans="1:16" ht="12.75">
      <c r="A786" s="26" t="s">
        <v>50</v>
      </c>
      <c s="31" t="s">
        <v>6932</v>
      </c>
      <c s="31" t="s">
        <v>6933</v>
      </c>
      <c s="26" t="s">
        <v>52</v>
      </c>
      <c s="32" t="s">
        <v>6934</v>
      </c>
      <c s="33" t="s">
        <v>82</v>
      </c>
      <c s="34">
        <v>1</v>
      </c>
      <c s="35">
        <v>0</v>
      </c>
      <c s="36">
        <f>ROUND(ROUND(H786,2)*ROUND(G786,5),2)</f>
      </c>
      <c r="O786">
        <f>(I786*21)/100</f>
      </c>
      <c t="s">
        <v>27</v>
      </c>
    </row>
    <row r="787" spans="1:5" ht="12.75">
      <c r="A787" s="37" t="s">
        <v>55</v>
      </c>
      <c r="E787" s="38" t="s">
        <v>58</v>
      </c>
    </row>
    <row r="788" spans="1:5" ht="12.75">
      <c r="A788" s="39" t="s">
        <v>57</v>
      </c>
      <c r="E788" s="40" t="s">
        <v>58</v>
      </c>
    </row>
    <row r="789" spans="1:5" ht="12.75">
      <c r="A789" t="s">
        <v>59</v>
      </c>
      <c r="E789" s="38" t="s">
        <v>58</v>
      </c>
    </row>
    <row r="790" spans="1:16" ht="12.75">
      <c r="A790" s="26" t="s">
        <v>50</v>
      </c>
      <c s="31" t="s">
        <v>6935</v>
      </c>
      <c s="31" t="s">
        <v>6936</v>
      </c>
      <c s="26" t="s">
        <v>52</v>
      </c>
      <c s="32" t="s">
        <v>6937</v>
      </c>
      <c s="33" t="s">
        <v>82</v>
      </c>
      <c s="34">
        <v>1</v>
      </c>
      <c s="35">
        <v>0</v>
      </c>
      <c s="36">
        <f>ROUND(ROUND(H790,2)*ROUND(G790,5),2)</f>
      </c>
      <c r="O790">
        <f>(I790*21)/100</f>
      </c>
      <c t="s">
        <v>27</v>
      </c>
    </row>
    <row r="791" spans="1:5" ht="12.75">
      <c r="A791" s="37" t="s">
        <v>55</v>
      </c>
      <c r="E791" s="38" t="s">
        <v>58</v>
      </c>
    </row>
    <row r="792" spans="1:5" ht="12.75">
      <c r="A792" s="39" t="s">
        <v>57</v>
      </c>
      <c r="E792" s="40" t="s">
        <v>58</v>
      </c>
    </row>
    <row r="793" spans="1:5" ht="12.75">
      <c r="A793" t="s">
        <v>59</v>
      </c>
      <c r="E793" s="38" t="s">
        <v>58</v>
      </c>
    </row>
    <row r="794" spans="1:16" ht="12.75">
      <c r="A794" s="26" t="s">
        <v>50</v>
      </c>
      <c s="31" t="s">
        <v>6938</v>
      </c>
      <c s="31" t="s">
        <v>6939</v>
      </c>
      <c s="26" t="s">
        <v>52</v>
      </c>
      <c s="32" t="s">
        <v>6934</v>
      </c>
      <c s="33" t="s">
        <v>82</v>
      </c>
      <c s="34">
        <v>1</v>
      </c>
      <c s="35">
        <v>0</v>
      </c>
      <c s="36">
        <f>ROUND(ROUND(H794,2)*ROUND(G794,5),2)</f>
      </c>
      <c r="O794">
        <f>(I794*21)/100</f>
      </c>
      <c t="s">
        <v>27</v>
      </c>
    </row>
    <row r="795" spans="1:5" ht="12.75">
      <c r="A795" s="37" t="s">
        <v>55</v>
      </c>
      <c r="E795" s="38" t="s">
        <v>58</v>
      </c>
    </row>
    <row r="796" spans="1:5" ht="12.75">
      <c r="A796" s="39" t="s">
        <v>57</v>
      </c>
      <c r="E796" s="40" t="s">
        <v>58</v>
      </c>
    </row>
    <row r="797" spans="1:5" ht="12.75">
      <c r="A797" t="s">
        <v>59</v>
      </c>
      <c r="E797" s="38" t="s">
        <v>58</v>
      </c>
    </row>
    <row r="798" spans="1:16" ht="12.75">
      <c r="A798" s="26" t="s">
        <v>50</v>
      </c>
      <c s="31" t="s">
        <v>6940</v>
      </c>
      <c s="31" t="s">
        <v>6941</v>
      </c>
      <c s="26" t="s">
        <v>52</v>
      </c>
      <c s="32" t="s">
        <v>6749</v>
      </c>
      <c s="33" t="s">
        <v>82</v>
      </c>
      <c s="34">
        <v>1</v>
      </c>
      <c s="35">
        <v>0</v>
      </c>
      <c s="36">
        <f>ROUND(ROUND(H798,2)*ROUND(G798,5),2)</f>
      </c>
      <c r="O798">
        <f>(I798*21)/100</f>
      </c>
      <c t="s">
        <v>27</v>
      </c>
    </row>
    <row r="799" spans="1:5" ht="12.75">
      <c r="A799" s="37" t="s">
        <v>55</v>
      </c>
      <c r="E799" s="38" t="s">
        <v>58</v>
      </c>
    </row>
    <row r="800" spans="1:5" ht="12.75">
      <c r="A800" s="39" t="s">
        <v>57</v>
      </c>
      <c r="E800" s="40" t="s">
        <v>58</v>
      </c>
    </row>
    <row r="801" spans="1:5" ht="12.75">
      <c r="A801" t="s">
        <v>59</v>
      </c>
      <c r="E801" s="38" t="s">
        <v>58</v>
      </c>
    </row>
    <row r="802" spans="1:16" ht="12.75">
      <c r="A802" s="26" t="s">
        <v>50</v>
      </c>
      <c s="31" t="s">
        <v>6942</v>
      </c>
      <c s="31" t="s">
        <v>6943</v>
      </c>
      <c s="26" t="s">
        <v>52</v>
      </c>
      <c s="32" t="s">
        <v>6749</v>
      </c>
      <c s="33" t="s">
        <v>82</v>
      </c>
      <c s="34">
        <v>1</v>
      </c>
      <c s="35">
        <v>0</v>
      </c>
      <c s="36">
        <f>ROUND(ROUND(H802,2)*ROUND(G802,5),2)</f>
      </c>
      <c r="O802">
        <f>(I802*21)/100</f>
      </c>
      <c t="s">
        <v>27</v>
      </c>
    </row>
    <row r="803" spans="1:5" ht="12.75">
      <c r="A803" s="37" t="s">
        <v>55</v>
      </c>
      <c r="E803" s="38" t="s">
        <v>58</v>
      </c>
    </row>
    <row r="804" spans="1:5" ht="12.75">
      <c r="A804" s="39" t="s">
        <v>57</v>
      </c>
      <c r="E804" s="40" t="s">
        <v>58</v>
      </c>
    </row>
    <row r="805" spans="1:5" ht="12.75">
      <c r="A805" t="s">
        <v>59</v>
      </c>
      <c r="E805" s="38" t="s">
        <v>58</v>
      </c>
    </row>
    <row r="806" spans="1:16" ht="12.75">
      <c r="A806" s="26" t="s">
        <v>50</v>
      </c>
      <c s="31" t="s">
        <v>6944</v>
      </c>
      <c s="31" t="s">
        <v>6945</v>
      </c>
      <c s="26" t="s">
        <v>52</v>
      </c>
      <c s="32" t="s">
        <v>6946</v>
      </c>
      <c s="33" t="s">
        <v>82</v>
      </c>
      <c s="34">
        <v>1</v>
      </c>
      <c s="35">
        <v>0</v>
      </c>
      <c s="36">
        <f>ROUND(ROUND(H806,2)*ROUND(G806,5),2)</f>
      </c>
      <c r="O806">
        <f>(I806*21)/100</f>
      </c>
      <c t="s">
        <v>27</v>
      </c>
    </row>
    <row r="807" spans="1:5" ht="12.75">
      <c r="A807" s="37" t="s">
        <v>55</v>
      </c>
      <c r="E807" s="38" t="s">
        <v>58</v>
      </c>
    </row>
    <row r="808" spans="1:5" ht="12.75">
      <c r="A808" s="39" t="s">
        <v>57</v>
      </c>
      <c r="E808" s="40" t="s">
        <v>58</v>
      </c>
    </row>
    <row r="809" spans="1:5" ht="12.75">
      <c r="A809" t="s">
        <v>59</v>
      </c>
      <c r="E809" s="38" t="s">
        <v>58</v>
      </c>
    </row>
    <row r="810" spans="1:16" ht="12.75">
      <c r="A810" s="26" t="s">
        <v>50</v>
      </c>
      <c s="31" t="s">
        <v>6947</v>
      </c>
      <c s="31" t="s">
        <v>6948</v>
      </c>
      <c s="26" t="s">
        <v>52</v>
      </c>
      <c s="32" t="s">
        <v>6949</v>
      </c>
      <c s="33" t="s">
        <v>82</v>
      </c>
      <c s="34">
        <v>1</v>
      </c>
      <c s="35">
        <v>0</v>
      </c>
      <c s="36">
        <f>ROUND(ROUND(H810,2)*ROUND(G810,5),2)</f>
      </c>
      <c r="O810">
        <f>(I810*21)/100</f>
      </c>
      <c t="s">
        <v>27</v>
      </c>
    </row>
    <row r="811" spans="1:5" ht="12.75">
      <c r="A811" s="37" t="s">
        <v>55</v>
      </c>
      <c r="E811" s="38" t="s">
        <v>58</v>
      </c>
    </row>
    <row r="812" spans="1:5" ht="12.75">
      <c r="A812" s="39" t="s">
        <v>57</v>
      </c>
      <c r="E812" s="40" t="s">
        <v>58</v>
      </c>
    </row>
    <row r="813" spans="1:5" ht="12.75">
      <c r="A813" t="s">
        <v>59</v>
      </c>
      <c r="E813" s="38" t="s">
        <v>58</v>
      </c>
    </row>
    <row r="814" spans="1:16" ht="12.75">
      <c r="A814" s="26" t="s">
        <v>50</v>
      </c>
      <c s="31" t="s">
        <v>6950</v>
      </c>
      <c s="31" t="s">
        <v>6951</v>
      </c>
      <c s="26" t="s">
        <v>52</v>
      </c>
      <c s="32" t="s">
        <v>6952</v>
      </c>
      <c s="33" t="s">
        <v>82</v>
      </c>
      <c s="34">
        <v>1</v>
      </c>
      <c s="35">
        <v>0</v>
      </c>
      <c s="36">
        <f>ROUND(ROUND(H814,2)*ROUND(G814,5),2)</f>
      </c>
      <c r="O814">
        <f>(I814*21)/100</f>
      </c>
      <c t="s">
        <v>27</v>
      </c>
    </row>
    <row r="815" spans="1:5" ht="12.75">
      <c r="A815" s="37" t="s">
        <v>55</v>
      </c>
      <c r="E815" s="38" t="s">
        <v>58</v>
      </c>
    </row>
    <row r="816" spans="1:5" ht="12.75">
      <c r="A816" s="39" t="s">
        <v>57</v>
      </c>
      <c r="E816" s="40" t="s">
        <v>58</v>
      </c>
    </row>
    <row r="817" spans="1:5" ht="12.75">
      <c r="A817" t="s">
        <v>59</v>
      </c>
      <c r="E817" s="38" t="s">
        <v>58</v>
      </c>
    </row>
    <row r="818" spans="1:16" ht="12.75">
      <c r="A818" s="26" t="s">
        <v>50</v>
      </c>
      <c s="31" t="s">
        <v>6953</v>
      </c>
      <c s="31" t="s">
        <v>6954</v>
      </c>
      <c s="26" t="s">
        <v>52</v>
      </c>
      <c s="32" t="s">
        <v>6952</v>
      </c>
      <c s="33" t="s">
        <v>82</v>
      </c>
      <c s="34">
        <v>1</v>
      </c>
      <c s="35">
        <v>0</v>
      </c>
      <c s="36">
        <f>ROUND(ROUND(H818,2)*ROUND(G818,5),2)</f>
      </c>
      <c r="O818">
        <f>(I818*21)/100</f>
      </c>
      <c t="s">
        <v>27</v>
      </c>
    </row>
    <row r="819" spans="1:5" ht="12.75">
      <c r="A819" s="37" t="s">
        <v>55</v>
      </c>
      <c r="E819" s="38" t="s">
        <v>58</v>
      </c>
    </row>
    <row r="820" spans="1:5" ht="12.75">
      <c r="A820" s="39" t="s">
        <v>57</v>
      </c>
      <c r="E820" s="40" t="s">
        <v>58</v>
      </c>
    </row>
    <row r="821" spans="1:5" ht="12.75">
      <c r="A821" t="s">
        <v>59</v>
      </c>
      <c r="E821" s="38" t="s">
        <v>58</v>
      </c>
    </row>
    <row r="822" spans="1:16" ht="12.75">
      <c r="A822" s="26" t="s">
        <v>50</v>
      </c>
      <c s="31" t="s">
        <v>6955</v>
      </c>
      <c s="31" t="s">
        <v>6956</v>
      </c>
      <c s="26" t="s">
        <v>52</v>
      </c>
      <c s="32" t="s">
        <v>6957</v>
      </c>
      <c s="33" t="s">
        <v>82</v>
      </c>
      <c s="34">
        <v>1</v>
      </c>
      <c s="35">
        <v>0</v>
      </c>
      <c s="36">
        <f>ROUND(ROUND(H822,2)*ROUND(G822,5),2)</f>
      </c>
      <c r="O822">
        <f>(I822*21)/100</f>
      </c>
      <c t="s">
        <v>27</v>
      </c>
    </row>
    <row r="823" spans="1:5" ht="12.75">
      <c r="A823" s="37" t="s">
        <v>55</v>
      </c>
      <c r="E823" s="38" t="s">
        <v>58</v>
      </c>
    </row>
    <row r="824" spans="1:5" ht="12.75">
      <c r="A824" s="39" t="s">
        <v>57</v>
      </c>
      <c r="E824" s="40" t="s">
        <v>58</v>
      </c>
    </row>
    <row r="825" spans="1:5" ht="12.75">
      <c r="A825" t="s">
        <v>59</v>
      </c>
      <c r="E825" s="38" t="s">
        <v>58</v>
      </c>
    </row>
    <row r="826" spans="1:16" ht="12.75">
      <c r="A826" s="26" t="s">
        <v>50</v>
      </c>
      <c s="31" t="s">
        <v>6958</v>
      </c>
      <c s="31" t="s">
        <v>6959</v>
      </c>
      <c s="26" t="s">
        <v>52</v>
      </c>
      <c s="32" t="s">
        <v>6960</v>
      </c>
      <c s="33" t="s">
        <v>82</v>
      </c>
      <c s="34">
        <v>1</v>
      </c>
      <c s="35">
        <v>0</v>
      </c>
      <c s="36">
        <f>ROUND(ROUND(H826,2)*ROUND(G826,5),2)</f>
      </c>
      <c r="O826">
        <f>(I826*21)/100</f>
      </c>
      <c t="s">
        <v>27</v>
      </c>
    </row>
    <row r="827" spans="1:5" ht="12.75">
      <c r="A827" s="37" t="s">
        <v>55</v>
      </c>
      <c r="E827" s="38" t="s">
        <v>58</v>
      </c>
    </row>
    <row r="828" spans="1:5" ht="12.75">
      <c r="A828" s="39" t="s">
        <v>57</v>
      </c>
      <c r="E828" s="40" t="s">
        <v>58</v>
      </c>
    </row>
    <row r="829" spans="1:5" ht="12.75">
      <c r="A829" t="s">
        <v>59</v>
      </c>
      <c r="E829" s="38" t="s">
        <v>58</v>
      </c>
    </row>
    <row r="830" spans="1:16" ht="12.75">
      <c r="A830" s="26" t="s">
        <v>50</v>
      </c>
      <c s="31" t="s">
        <v>6961</v>
      </c>
      <c s="31" t="s">
        <v>6962</v>
      </c>
      <c s="26" t="s">
        <v>52</v>
      </c>
      <c s="32" t="s">
        <v>6963</v>
      </c>
      <c s="33" t="s">
        <v>82</v>
      </c>
      <c s="34">
        <v>1</v>
      </c>
      <c s="35">
        <v>0</v>
      </c>
      <c s="36">
        <f>ROUND(ROUND(H830,2)*ROUND(G830,5),2)</f>
      </c>
      <c r="O830">
        <f>(I830*21)/100</f>
      </c>
      <c t="s">
        <v>27</v>
      </c>
    </row>
    <row r="831" spans="1:5" ht="12.75">
      <c r="A831" s="37" t="s">
        <v>55</v>
      </c>
      <c r="E831" s="38" t="s">
        <v>58</v>
      </c>
    </row>
    <row r="832" spans="1:5" ht="12.75">
      <c r="A832" s="39" t="s">
        <v>57</v>
      </c>
      <c r="E832" s="40" t="s">
        <v>58</v>
      </c>
    </row>
    <row r="833" spans="1:5" ht="12.75">
      <c r="A833" t="s">
        <v>59</v>
      </c>
      <c r="E833" s="38" t="s">
        <v>58</v>
      </c>
    </row>
    <row r="834" spans="1:16" ht="12.75">
      <c r="A834" s="26" t="s">
        <v>50</v>
      </c>
      <c s="31" t="s">
        <v>6964</v>
      </c>
      <c s="31" t="s">
        <v>6965</v>
      </c>
      <c s="26" t="s">
        <v>52</v>
      </c>
      <c s="32" t="s">
        <v>6966</v>
      </c>
      <c s="33" t="s">
        <v>82</v>
      </c>
      <c s="34">
        <v>1</v>
      </c>
      <c s="35">
        <v>0</v>
      </c>
      <c s="36">
        <f>ROUND(ROUND(H834,2)*ROUND(G834,5),2)</f>
      </c>
      <c r="O834">
        <f>(I834*21)/100</f>
      </c>
      <c t="s">
        <v>27</v>
      </c>
    </row>
    <row r="835" spans="1:5" ht="12.75">
      <c r="A835" s="37" t="s">
        <v>55</v>
      </c>
      <c r="E835" s="38" t="s">
        <v>58</v>
      </c>
    </row>
    <row r="836" spans="1:5" ht="12.75">
      <c r="A836" s="39" t="s">
        <v>57</v>
      </c>
      <c r="E836" s="40" t="s">
        <v>58</v>
      </c>
    </row>
    <row r="837" spans="1:5" ht="12.75">
      <c r="A837" t="s">
        <v>59</v>
      </c>
      <c r="E837" s="38" t="s">
        <v>58</v>
      </c>
    </row>
    <row r="838" spans="1:16" ht="12.75">
      <c r="A838" s="26" t="s">
        <v>50</v>
      </c>
      <c s="31" t="s">
        <v>6967</v>
      </c>
      <c s="31" t="s">
        <v>6968</v>
      </c>
      <c s="26" t="s">
        <v>52</v>
      </c>
      <c s="32" t="s">
        <v>6969</v>
      </c>
      <c s="33" t="s">
        <v>82</v>
      </c>
      <c s="34">
        <v>1</v>
      </c>
      <c s="35">
        <v>0</v>
      </c>
      <c s="36">
        <f>ROUND(ROUND(H838,2)*ROUND(G838,5),2)</f>
      </c>
      <c r="O838">
        <f>(I838*21)/100</f>
      </c>
      <c t="s">
        <v>27</v>
      </c>
    </row>
    <row r="839" spans="1:5" ht="12.75">
      <c r="A839" s="37" t="s">
        <v>55</v>
      </c>
      <c r="E839" s="38" t="s">
        <v>58</v>
      </c>
    </row>
    <row r="840" spans="1:5" ht="12.75">
      <c r="A840" s="39" t="s">
        <v>57</v>
      </c>
      <c r="E840" s="40" t="s">
        <v>58</v>
      </c>
    </row>
    <row r="841" spans="1:5" ht="12.75">
      <c r="A841" t="s">
        <v>59</v>
      </c>
      <c r="E841" s="38" t="s">
        <v>58</v>
      </c>
    </row>
    <row r="842" spans="1:16" ht="12.75">
      <c r="A842" s="26" t="s">
        <v>50</v>
      </c>
      <c s="31" t="s">
        <v>6970</v>
      </c>
      <c s="31" t="s">
        <v>6971</v>
      </c>
      <c s="26" t="s">
        <v>52</v>
      </c>
      <c s="32" t="s">
        <v>6972</v>
      </c>
      <c s="33" t="s">
        <v>82</v>
      </c>
      <c s="34">
        <v>1</v>
      </c>
      <c s="35">
        <v>0</v>
      </c>
      <c s="36">
        <f>ROUND(ROUND(H842,2)*ROUND(G842,5),2)</f>
      </c>
      <c r="O842">
        <f>(I842*21)/100</f>
      </c>
      <c t="s">
        <v>27</v>
      </c>
    </row>
    <row r="843" spans="1:5" ht="12.75">
      <c r="A843" s="37" t="s">
        <v>55</v>
      </c>
      <c r="E843" s="38" t="s">
        <v>58</v>
      </c>
    </row>
    <row r="844" spans="1:5" ht="12.75">
      <c r="A844" s="39" t="s">
        <v>57</v>
      </c>
      <c r="E844" s="40" t="s">
        <v>58</v>
      </c>
    </row>
    <row r="845" spans="1:5" ht="12.75">
      <c r="A845" t="s">
        <v>59</v>
      </c>
      <c r="E845" s="38" t="s">
        <v>58</v>
      </c>
    </row>
    <row r="846" spans="1:16" ht="12.75">
      <c r="A846" s="26" t="s">
        <v>50</v>
      </c>
      <c s="31" t="s">
        <v>6973</v>
      </c>
      <c s="31" t="s">
        <v>6974</v>
      </c>
      <c s="26" t="s">
        <v>52</v>
      </c>
      <c s="32" t="s">
        <v>6972</v>
      </c>
      <c s="33" t="s">
        <v>82</v>
      </c>
      <c s="34">
        <v>1</v>
      </c>
      <c s="35">
        <v>0</v>
      </c>
      <c s="36">
        <f>ROUND(ROUND(H846,2)*ROUND(G846,5),2)</f>
      </c>
      <c r="O846">
        <f>(I846*21)/100</f>
      </c>
      <c t="s">
        <v>27</v>
      </c>
    </row>
    <row r="847" spans="1:5" ht="12.75">
      <c r="A847" s="37" t="s">
        <v>55</v>
      </c>
      <c r="E847" s="38" t="s">
        <v>58</v>
      </c>
    </row>
    <row r="848" spans="1:5" ht="12.75">
      <c r="A848" s="39" t="s">
        <v>57</v>
      </c>
      <c r="E848" s="40" t="s">
        <v>58</v>
      </c>
    </row>
    <row r="849" spans="1:5" ht="12.75">
      <c r="A849" t="s">
        <v>59</v>
      </c>
      <c r="E849" s="38" t="s">
        <v>58</v>
      </c>
    </row>
    <row r="850" spans="1:16" ht="12.75">
      <c r="A850" s="26" t="s">
        <v>50</v>
      </c>
      <c s="31" t="s">
        <v>6975</v>
      </c>
      <c s="31" t="s">
        <v>6976</v>
      </c>
      <c s="26" t="s">
        <v>52</v>
      </c>
      <c s="32" t="s">
        <v>6977</v>
      </c>
      <c s="33" t="s">
        <v>82</v>
      </c>
      <c s="34">
        <v>1</v>
      </c>
      <c s="35">
        <v>0</v>
      </c>
      <c s="36">
        <f>ROUND(ROUND(H850,2)*ROUND(G850,5),2)</f>
      </c>
      <c r="O850">
        <f>(I850*21)/100</f>
      </c>
      <c t="s">
        <v>27</v>
      </c>
    </row>
    <row r="851" spans="1:5" ht="12.75">
      <c r="A851" s="37" t="s">
        <v>55</v>
      </c>
      <c r="E851" s="38" t="s">
        <v>58</v>
      </c>
    </row>
    <row r="852" spans="1:5" ht="12.75">
      <c r="A852" s="39" t="s">
        <v>57</v>
      </c>
      <c r="E852" s="40" t="s">
        <v>58</v>
      </c>
    </row>
    <row r="853" spans="1:5" ht="12.75">
      <c r="A853" t="s">
        <v>59</v>
      </c>
      <c r="E853" s="38" t="s">
        <v>58</v>
      </c>
    </row>
    <row r="854" spans="1:16" ht="25.5">
      <c r="A854" s="26" t="s">
        <v>50</v>
      </c>
      <c s="31" t="s">
        <v>6978</v>
      </c>
      <c s="31" t="s">
        <v>6979</v>
      </c>
      <c s="26" t="s">
        <v>52</v>
      </c>
      <c s="32" t="s">
        <v>6821</v>
      </c>
      <c s="33" t="s">
        <v>82</v>
      </c>
      <c s="34">
        <v>1</v>
      </c>
      <c s="35">
        <v>0</v>
      </c>
      <c s="36">
        <f>ROUND(ROUND(H854,2)*ROUND(G854,5),2)</f>
      </c>
      <c r="O854">
        <f>(I854*21)/100</f>
      </c>
      <c t="s">
        <v>27</v>
      </c>
    </row>
    <row r="855" spans="1:5" ht="12.75">
      <c r="A855" s="37" t="s">
        <v>55</v>
      </c>
      <c r="E855" s="38" t="s">
        <v>58</v>
      </c>
    </row>
    <row r="856" spans="1:5" ht="12.75">
      <c r="A856" s="39" t="s">
        <v>57</v>
      </c>
      <c r="E856" s="40" t="s">
        <v>58</v>
      </c>
    </row>
    <row r="857" spans="1:5" ht="12.75">
      <c r="A857" t="s">
        <v>59</v>
      </c>
      <c r="E857" s="38" t="s">
        <v>58</v>
      </c>
    </row>
    <row r="858" spans="1:16" ht="25.5">
      <c r="A858" s="26" t="s">
        <v>50</v>
      </c>
      <c s="31" t="s">
        <v>6980</v>
      </c>
      <c s="31" t="s">
        <v>6981</v>
      </c>
      <c s="26" t="s">
        <v>52</v>
      </c>
      <c s="32" t="s">
        <v>6982</v>
      </c>
      <c s="33" t="s">
        <v>82</v>
      </c>
      <c s="34">
        <v>1</v>
      </c>
      <c s="35">
        <v>0</v>
      </c>
      <c s="36">
        <f>ROUND(ROUND(H858,2)*ROUND(G858,5),2)</f>
      </c>
      <c r="O858">
        <f>(I858*21)/100</f>
      </c>
      <c t="s">
        <v>27</v>
      </c>
    </row>
    <row r="859" spans="1:5" ht="12.75">
      <c r="A859" s="37" t="s">
        <v>55</v>
      </c>
      <c r="E859" s="38" t="s">
        <v>58</v>
      </c>
    </row>
    <row r="860" spans="1:5" ht="12.75">
      <c r="A860" s="39" t="s">
        <v>57</v>
      </c>
      <c r="E860" s="40" t="s">
        <v>58</v>
      </c>
    </row>
    <row r="861" spans="1:5" ht="12.75">
      <c r="A861" t="s">
        <v>59</v>
      </c>
      <c r="E861" s="38" t="s">
        <v>58</v>
      </c>
    </row>
    <row r="862" spans="1:16" ht="25.5">
      <c r="A862" s="26" t="s">
        <v>50</v>
      </c>
      <c s="31" t="s">
        <v>6983</v>
      </c>
      <c s="31" t="s">
        <v>6984</v>
      </c>
      <c s="26" t="s">
        <v>52</v>
      </c>
      <c s="32" t="s">
        <v>6985</v>
      </c>
      <c s="33" t="s">
        <v>76</v>
      </c>
      <c s="34">
        <v>11.702</v>
      </c>
      <c s="35">
        <v>0</v>
      </c>
      <c s="36">
        <f>ROUND(ROUND(H862,2)*ROUND(G862,5),2)</f>
      </c>
      <c r="O862">
        <f>(I862*21)/100</f>
      </c>
      <c t="s">
        <v>27</v>
      </c>
    </row>
    <row r="863" spans="1:5" ht="12.75">
      <c r="A863" s="37" t="s">
        <v>55</v>
      </c>
      <c r="E863" s="38" t="s">
        <v>58</v>
      </c>
    </row>
    <row r="864" spans="1:5" ht="12.75">
      <c r="A864" s="39" t="s">
        <v>57</v>
      </c>
      <c r="E864" s="40" t="s">
        <v>58</v>
      </c>
    </row>
    <row r="865" spans="1:5" ht="12.75">
      <c r="A865" t="s">
        <v>59</v>
      </c>
      <c r="E865" s="38" t="s">
        <v>58</v>
      </c>
    </row>
    <row r="866" spans="1:16" ht="12.75">
      <c r="A866" s="26" t="s">
        <v>50</v>
      </c>
      <c s="31" t="s">
        <v>6986</v>
      </c>
      <c s="31" t="s">
        <v>6987</v>
      </c>
      <c s="26" t="s">
        <v>52</v>
      </c>
      <c s="32" t="s">
        <v>6988</v>
      </c>
      <c s="33" t="s">
        <v>82</v>
      </c>
      <c s="34">
        <v>1</v>
      </c>
      <c s="35">
        <v>0</v>
      </c>
      <c s="36">
        <f>ROUND(ROUND(H866,2)*ROUND(G866,5),2)</f>
      </c>
      <c r="O866">
        <f>(I866*21)/100</f>
      </c>
      <c t="s">
        <v>27</v>
      </c>
    </row>
    <row r="867" spans="1:5" ht="12.75">
      <c r="A867" s="37" t="s">
        <v>55</v>
      </c>
      <c r="E867" s="38" t="s">
        <v>58</v>
      </c>
    </row>
    <row r="868" spans="1:5" ht="12.75">
      <c r="A868" s="39" t="s">
        <v>57</v>
      </c>
      <c r="E868" s="40" t="s">
        <v>58</v>
      </c>
    </row>
    <row r="869" spans="1:5" ht="12.75">
      <c r="A869" t="s">
        <v>59</v>
      </c>
      <c r="E869" s="38" t="s">
        <v>58</v>
      </c>
    </row>
    <row r="870" spans="1:16" ht="12.75">
      <c r="A870" s="26" t="s">
        <v>50</v>
      </c>
      <c s="31" t="s">
        <v>6989</v>
      </c>
      <c s="31" t="s">
        <v>6990</v>
      </c>
      <c s="26" t="s">
        <v>52</v>
      </c>
      <c s="32" t="s">
        <v>6991</v>
      </c>
      <c s="33" t="s">
        <v>82</v>
      </c>
      <c s="34">
        <v>1</v>
      </c>
      <c s="35">
        <v>0</v>
      </c>
      <c s="36">
        <f>ROUND(ROUND(H870,2)*ROUND(G870,5),2)</f>
      </c>
      <c r="O870">
        <f>(I870*21)/100</f>
      </c>
      <c t="s">
        <v>27</v>
      </c>
    </row>
    <row r="871" spans="1:5" ht="12.75">
      <c r="A871" s="37" t="s">
        <v>55</v>
      </c>
      <c r="E871" s="38" t="s">
        <v>58</v>
      </c>
    </row>
    <row r="872" spans="1:5" ht="12.75">
      <c r="A872" s="39" t="s">
        <v>57</v>
      </c>
      <c r="E872" s="40" t="s">
        <v>58</v>
      </c>
    </row>
    <row r="873" spans="1:5" ht="12.75">
      <c r="A873" t="s">
        <v>59</v>
      </c>
      <c r="E873" s="38" t="s">
        <v>58</v>
      </c>
    </row>
    <row r="874" spans="1:16" ht="12.75">
      <c r="A874" s="26" t="s">
        <v>50</v>
      </c>
      <c s="31" t="s">
        <v>6992</v>
      </c>
      <c s="31" t="s">
        <v>6993</v>
      </c>
      <c s="26" t="s">
        <v>52</v>
      </c>
      <c s="32" t="s">
        <v>6991</v>
      </c>
      <c s="33" t="s">
        <v>82</v>
      </c>
      <c s="34">
        <v>1</v>
      </c>
      <c s="35">
        <v>0</v>
      </c>
      <c s="36">
        <f>ROUND(ROUND(H874,2)*ROUND(G874,5),2)</f>
      </c>
      <c r="O874">
        <f>(I874*21)/100</f>
      </c>
      <c t="s">
        <v>27</v>
      </c>
    </row>
    <row r="875" spans="1:5" ht="12.75">
      <c r="A875" s="37" t="s">
        <v>55</v>
      </c>
      <c r="E875" s="38" t="s">
        <v>58</v>
      </c>
    </row>
    <row r="876" spans="1:5" ht="12.75">
      <c r="A876" s="39" t="s">
        <v>57</v>
      </c>
      <c r="E876" s="40" t="s">
        <v>58</v>
      </c>
    </row>
    <row r="877" spans="1:5" ht="12.75">
      <c r="A877" t="s">
        <v>59</v>
      </c>
      <c r="E877" s="38" t="s">
        <v>58</v>
      </c>
    </row>
    <row r="878" spans="1:16" ht="12.75">
      <c r="A878" s="26" t="s">
        <v>50</v>
      </c>
      <c s="31" t="s">
        <v>6994</v>
      </c>
      <c s="31" t="s">
        <v>6995</v>
      </c>
      <c s="26" t="s">
        <v>52</v>
      </c>
      <c s="32" t="s">
        <v>6991</v>
      </c>
      <c s="33" t="s">
        <v>82</v>
      </c>
      <c s="34">
        <v>1</v>
      </c>
      <c s="35">
        <v>0</v>
      </c>
      <c s="36">
        <f>ROUND(ROUND(H878,2)*ROUND(G878,5),2)</f>
      </c>
      <c r="O878">
        <f>(I878*21)/100</f>
      </c>
      <c t="s">
        <v>27</v>
      </c>
    </row>
    <row r="879" spans="1:5" ht="12.75">
      <c r="A879" s="37" t="s">
        <v>55</v>
      </c>
      <c r="E879" s="38" t="s">
        <v>58</v>
      </c>
    </row>
    <row r="880" spans="1:5" ht="12.75">
      <c r="A880" s="39" t="s">
        <v>57</v>
      </c>
      <c r="E880" s="40" t="s">
        <v>58</v>
      </c>
    </row>
    <row r="881" spans="1:5" ht="12.75">
      <c r="A881" t="s">
        <v>59</v>
      </c>
      <c r="E881" s="38" t="s">
        <v>58</v>
      </c>
    </row>
    <row r="882" spans="1:16" ht="12.75">
      <c r="A882" s="26" t="s">
        <v>50</v>
      </c>
      <c s="31" t="s">
        <v>6996</v>
      </c>
      <c s="31" t="s">
        <v>6997</v>
      </c>
      <c s="26" t="s">
        <v>52</v>
      </c>
      <c s="32" t="s">
        <v>6991</v>
      </c>
      <c s="33" t="s">
        <v>82</v>
      </c>
      <c s="34">
        <v>1</v>
      </c>
      <c s="35">
        <v>0</v>
      </c>
      <c s="36">
        <f>ROUND(ROUND(H882,2)*ROUND(G882,5),2)</f>
      </c>
      <c r="O882">
        <f>(I882*21)/100</f>
      </c>
      <c t="s">
        <v>27</v>
      </c>
    </row>
    <row r="883" spans="1:5" ht="12.75">
      <c r="A883" s="37" t="s">
        <v>55</v>
      </c>
      <c r="E883" s="38" t="s">
        <v>58</v>
      </c>
    </row>
    <row r="884" spans="1:5" ht="12.75">
      <c r="A884" s="39" t="s">
        <v>57</v>
      </c>
      <c r="E884" s="40" t="s">
        <v>58</v>
      </c>
    </row>
    <row r="885" spans="1:5" ht="12.75">
      <c r="A885" t="s">
        <v>59</v>
      </c>
      <c r="E885" s="38" t="s">
        <v>58</v>
      </c>
    </row>
    <row r="886" spans="1:16" ht="12.75">
      <c r="A886" s="26" t="s">
        <v>50</v>
      </c>
      <c s="31" t="s">
        <v>6998</v>
      </c>
      <c s="31" t="s">
        <v>6999</v>
      </c>
      <c s="26" t="s">
        <v>52</v>
      </c>
      <c s="32" t="s">
        <v>6991</v>
      </c>
      <c s="33" t="s">
        <v>82</v>
      </c>
      <c s="34">
        <v>1</v>
      </c>
      <c s="35">
        <v>0</v>
      </c>
      <c s="36">
        <f>ROUND(ROUND(H886,2)*ROUND(G886,5),2)</f>
      </c>
      <c r="O886">
        <f>(I886*21)/100</f>
      </c>
      <c t="s">
        <v>27</v>
      </c>
    </row>
    <row r="887" spans="1:5" ht="12.75">
      <c r="A887" s="37" t="s">
        <v>55</v>
      </c>
      <c r="E887" s="38" t="s">
        <v>58</v>
      </c>
    </row>
    <row r="888" spans="1:5" ht="12.75">
      <c r="A888" s="39" t="s">
        <v>57</v>
      </c>
      <c r="E888" s="40" t="s">
        <v>58</v>
      </c>
    </row>
    <row r="889" spans="1:5" ht="12.75">
      <c r="A889" t="s">
        <v>59</v>
      </c>
      <c r="E889" s="38" t="s">
        <v>58</v>
      </c>
    </row>
    <row r="890" spans="1:16" ht="12.75">
      <c r="A890" s="26" t="s">
        <v>50</v>
      </c>
      <c s="31" t="s">
        <v>7000</v>
      </c>
      <c s="31" t="s">
        <v>7001</v>
      </c>
      <c s="26" t="s">
        <v>52</v>
      </c>
      <c s="32" t="s">
        <v>6991</v>
      </c>
      <c s="33" t="s">
        <v>82</v>
      </c>
      <c s="34">
        <v>1</v>
      </c>
      <c s="35">
        <v>0</v>
      </c>
      <c s="36">
        <f>ROUND(ROUND(H890,2)*ROUND(G890,5),2)</f>
      </c>
      <c r="O890">
        <f>(I890*21)/100</f>
      </c>
      <c t="s">
        <v>27</v>
      </c>
    </row>
    <row r="891" spans="1:5" ht="12.75">
      <c r="A891" s="37" t="s">
        <v>55</v>
      </c>
      <c r="E891" s="38" t="s">
        <v>58</v>
      </c>
    </row>
    <row r="892" spans="1:5" ht="12.75">
      <c r="A892" s="39" t="s">
        <v>57</v>
      </c>
      <c r="E892" s="40" t="s">
        <v>58</v>
      </c>
    </row>
    <row r="893" spans="1:5" ht="12.75">
      <c r="A893" t="s">
        <v>59</v>
      </c>
      <c r="E893" s="38" t="s">
        <v>58</v>
      </c>
    </row>
    <row r="894" spans="1:16" ht="12.75">
      <c r="A894" s="26" t="s">
        <v>50</v>
      </c>
      <c s="31" t="s">
        <v>7002</v>
      </c>
      <c s="31" t="s">
        <v>7003</v>
      </c>
      <c s="26" t="s">
        <v>52</v>
      </c>
      <c s="32" t="s">
        <v>6991</v>
      </c>
      <c s="33" t="s">
        <v>82</v>
      </c>
      <c s="34">
        <v>1</v>
      </c>
      <c s="35">
        <v>0</v>
      </c>
      <c s="36">
        <f>ROUND(ROUND(H894,2)*ROUND(G894,5),2)</f>
      </c>
      <c r="O894">
        <f>(I894*21)/100</f>
      </c>
      <c t="s">
        <v>27</v>
      </c>
    </row>
    <row r="895" spans="1:5" ht="12.75">
      <c r="A895" s="37" t="s">
        <v>55</v>
      </c>
      <c r="E895" s="38" t="s">
        <v>58</v>
      </c>
    </row>
    <row r="896" spans="1:5" ht="12.75">
      <c r="A896" s="39" t="s">
        <v>57</v>
      </c>
      <c r="E896" s="40" t="s">
        <v>58</v>
      </c>
    </row>
    <row r="897" spans="1:5" ht="12.75">
      <c r="A897" t="s">
        <v>59</v>
      </c>
      <c r="E897" s="38" t="s">
        <v>58</v>
      </c>
    </row>
    <row r="898" spans="1:16" ht="12.75">
      <c r="A898" s="26" t="s">
        <v>50</v>
      </c>
      <c s="31" t="s">
        <v>7004</v>
      </c>
      <c s="31" t="s">
        <v>7005</v>
      </c>
      <c s="26" t="s">
        <v>52</v>
      </c>
      <c s="32" t="s">
        <v>6991</v>
      </c>
      <c s="33" t="s">
        <v>82</v>
      </c>
      <c s="34">
        <v>1</v>
      </c>
      <c s="35">
        <v>0</v>
      </c>
      <c s="36">
        <f>ROUND(ROUND(H898,2)*ROUND(G898,5),2)</f>
      </c>
      <c r="O898">
        <f>(I898*21)/100</f>
      </c>
      <c t="s">
        <v>27</v>
      </c>
    </row>
    <row r="899" spans="1:5" ht="12.75">
      <c r="A899" s="37" t="s">
        <v>55</v>
      </c>
      <c r="E899" s="38" t="s">
        <v>58</v>
      </c>
    </row>
    <row r="900" spans="1:5" ht="12.75">
      <c r="A900" s="39" t="s">
        <v>57</v>
      </c>
      <c r="E900" s="40" t="s">
        <v>58</v>
      </c>
    </row>
    <row r="901" spans="1:5" ht="12.75">
      <c r="A901" t="s">
        <v>59</v>
      </c>
      <c r="E901" s="38" t="s">
        <v>58</v>
      </c>
    </row>
    <row r="902" spans="1:16" ht="12.75">
      <c r="A902" s="26" t="s">
        <v>50</v>
      </c>
      <c s="31" t="s">
        <v>7006</v>
      </c>
      <c s="31" t="s">
        <v>7007</v>
      </c>
      <c s="26" t="s">
        <v>52</v>
      </c>
      <c s="32" t="s">
        <v>6991</v>
      </c>
      <c s="33" t="s">
        <v>82</v>
      </c>
      <c s="34">
        <v>1</v>
      </c>
      <c s="35">
        <v>0</v>
      </c>
      <c s="36">
        <f>ROUND(ROUND(H902,2)*ROUND(G902,5),2)</f>
      </c>
      <c r="O902">
        <f>(I902*21)/100</f>
      </c>
      <c t="s">
        <v>27</v>
      </c>
    </row>
    <row r="903" spans="1:5" ht="12.75">
      <c r="A903" s="37" t="s">
        <v>55</v>
      </c>
      <c r="E903" s="38" t="s">
        <v>58</v>
      </c>
    </row>
    <row r="904" spans="1:5" ht="12.75">
      <c r="A904" s="39" t="s">
        <v>57</v>
      </c>
      <c r="E904" s="40" t="s">
        <v>58</v>
      </c>
    </row>
    <row r="905" spans="1:5" ht="12.75">
      <c r="A905" t="s">
        <v>59</v>
      </c>
      <c r="E905" s="38" t="s">
        <v>58</v>
      </c>
    </row>
    <row r="906" spans="1:16" ht="12.75">
      <c r="A906" s="26" t="s">
        <v>50</v>
      </c>
      <c s="31" t="s">
        <v>7008</v>
      </c>
      <c s="31" t="s">
        <v>7009</v>
      </c>
      <c s="26" t="s">
        <v>52</v>
      </c>
      <c s="32" t="s">
        <v>7010</v>
      </c>
      <c s="33" t="s">
        <v>82</v>
      </c>
      <c s="34">
        <v>1</v>
      </c>
      <c s="35">
        <v>0</v>
      </c>
      <c s="36">
        <f>ROUND(ROUND(H906,2)*ROUND(G906,5),2)</f>
      </c>
      <c r="O906">
        <f>(I906*21)/100</f>
      </c>
      <c t="s">
        <v>27</v>
      </c>
    </row>
    <row r="907" spans="1:5" ht="12.75">
      <c r="A907" s="37" t="s">
        <v>55</v>
      </c>
      <c r="E907" s="38" t="s">
        <v>58</v>
      </c>
    </row>
    <row r="908" spans="1:5" ht="12.75">
      <c r="A908" s="39" t="s">
        <v>57</v>
      </c>
      <c r="E908" s="40" t="s">
        <v>58</v>
      </c>
    </row>
    <row r="909" spans="1:5" ht="12.75">
      <c r="A909" t="s">
        <v>59</v>
      </c>
      <c r="E909" s="38" t="s">
        <v>58</v>
      </c>
    </row>
    <row r="910" spans="1:16" ht="12.75">
      <c r="A910" s="26" t="s">
        <v>50</v>
      </c>
      <c s="31" t="s">
        <v>7011</v>
      </c>
      <c s="31" t="s">
        <v>7012</v>
      </c>
      <c s="26" t="s">
        <v>52</v>
      </c>
      <c s="32" t="s">
        <v>6991</v>
      </c>
      <c s="33" t="s">
        <v>82</v>
      </c>
      <c s="34">
        <v>1</v>
      </c>
      <c s="35">
        <v>0</v>
      </c>
      <c s="36">
        <f>ROUND(ROUND(H910,2)*ROUND(G910,5),2)</f>
      </c>
      <c r="O910">
        <f>(I910*21)/100</f>
      </c>
      <c t="s">
        <v>27</v>
      </c>
    </row>
    <row r="911" spans="1:5" ht="12.75">
      <c r="A911" s="37" t="s">
        <v>55</v>
      </c>
      <c r="E911" s="38" t="s">
        <v>58</v>
      </c>
    </row>
    <row r="912" spans="1:5" ht="12.75">
      <c r="A912" s="39" t="s">
        <v>57</v>
      </c>
      <c r="E912" s="40" t="s">
        <v>58</v>
      </c>
    </row>
    <row r="913" spans="1:5" ht="12.75">
      <c r="A913" t="s">
        <v>59</v>
      </c>
      <c r="E913" s="38" t="s">
        <v>58</v>
      </c>
    </row>
    <row r="914" spans="1:16" ht="25.5">
      <c r="A914" s="26" t="s">
        <v>50</v>
      </c>
      <c s="31" t="s">
        <v>7013</v>
      </c>
      <c s="31" t="s">
        <v>7014</v>
      </c>
      <c s="26" t="s">
        <v>52</v>
      </c>
      <c s="32" t="s">
        <v>7015</v>
      </c>
      <c s="33" t="s">
        <v>82</v>
      </c>
      <c s="34">
        <v>1</v>
      </c>
      <c s="35">
        <v>0</v>
      </c>
      <c s="36">
        <f>ROUND(ROUND(H914,2)*ROUND(G914,5),2)</f>
      </c>
      <c r="O914">
        <f>(I914*21)/100</f>
      </c>
      <c t="s">
        <v>27</v>
      </c>
    </row>
    <row r="915" spans="1:5" ht="12.75">
      <c r="A915" s="37" t="s">
        <v>55</v>
      </c>
      <c r="E915" s="38" t="s">
        <v>58</v>
      </c>
    </row>
    <row r="916" spans="1:5" ht="12.75">
      <c r="A916" s="39" t="s">
        <v>57</v>
      </c>
      <c r="E916" s="40" t="s">
        <v>58</v>
      </c>
    </row>
    <row r="917" spans="1:5" ht="12.75">
      <c r="A917" t="s">
        <v>59</v>
      </c>
      <c r="E917" s="38" t="s">
        <v>58</v>
      </c>
    </row>
    <row r="918" spans="1:16" ht="12.75">
      <c r="A918" s="26" t="s">
        <v>50</v>
      </c>
      <c s="31" t="s">
        <v>7016</v>
      </c>
      <c s="31" t="s">
        <v>7017</v>
      </c>
      <c s="26" t="s">
        <v>52</v>
      </c>
      <c s="32" t="s">
        <v>7010</v>
      </c>
      <c s="33" t="s">
        <v>82</v>
      </c>
      <c s="34">
        <v>1</v>
      </c>
      <c s="35">
        <v>0</v>
      </c>
      <c s="36">
        <f>ROUND(ROUND(H918,2)*ROUND(G918,5),2)</f>
      </c>
      <c r="O918">
        <f>(I918*21)/100</f>
      </c>
      <c t="s">
        <v>27</v>
      </c>
    </row>
    <row r="919" spans="1:5" ht="12.75">
      <c r="A919" s="37" t="s">
        <v>55</v>
      </c>
      <c r="E919" s="38" t="s">
        <v>58</v>
      </c>
    </row>
    <row r="920" spans="1:5" ht="12.75">
      <c r="A920" s="39" t="s">
        <v>57</v>
      </c>
      <c r="E920" s="40" t="s">
        <v>58</v>
      </c>
    </row>
    <row r="921" spans="1:5" ht="12.75">
      <c r="A921" t="s">
        <v>59</v>
      </c>
      <c r="E921" s="38" t="s">
        <v>58</v>
      </c>
    </row>
    <row r="922" spans="1:16" ht="12.75">
      <c r="A922" s="26" t="s">
        <v>50</v>
      </c>
      <c s="31" t="s">
        <v>7018</v>
      </c>
      <c s="31" t="s">
        <v>7019</v>
      </c>
      <c s="26" t="s">
        <v>52</v>
      </c>
      <c s="32" t="s">
        <v>7010</v>
      </c>
      <c s="33" t="s">
        <v>82</v>
      </c>
      <c s="34">
        <v>1</v>
      </c>
      <c s="35">
        <v>0</v>
      </c>
      <c s="36">
        <f>ROUND(ROUND(H922,2)*ROUND(G922,5),2)</f>
      </c>
      <c r="O922">
        <f>(I922*21)/100</f>
      </c>
      <c t="s">
        <v>27</v>
      </c>
    </row>
    <row r="923" spans="1:5" ht="12.75">
      <c r="A923" s="37" t="s">
        <v>55</v>
      </c>
      <c r="E923" s="38" t="s">
        <v>58</v>
      </c>
    </row>
    <row r="924" spans="1:5" ht="12.75">
      <c r="A924" s="39" t="s">
        <v>57</v>
      </c>
      <c r="E924" s="40" t="s">
        <v>58</v>
      </c>
    </row>
    <row r="925" spans="1:5" ht="12.75">
      <c r="A925" t="s">
        <v>59</v>
      </c>
      <c r="E925" s="38" t="s">
        <v>58</v>
      </c>
    </row>
    <row r="926" spans="1:16" ht="12.75">
      <c r="A926" s="26" t="s">
        <v>50</v>
      </c>
      <c s="31" t="s">
        <v>7020</v>
      </c>
      <c s="31" t="s">
        <v>7021</v>
      </c>
      <c s="26" t="s">
        <v>52</v>
      </c>
      <c s="32" t="s">
        <v>7010</v>
      </c>
      <c s="33" t="s">
        <v>82</v>
      </c>
      <c s="34">
        <v>1</v>
      </c>
      <c s="35">
        <v>0</v>
      </c>
      <c s="36">
        <f>ROUND(ROUND(H926,2)*ROUND(G926,5),2)</f>
      </c>
      <c r="O926">
        <f>(I926*21)/100</f>
      </c>
      <c t="s">
        <v>27</v>
      </c>
    </row>
    <row r="927" spans="1:5" ht="12.75">
      <c r="A927" s="37" t="s">
        <v>55</v>
      </c>
      <c r="E927" s="38" t="s">
        <v>58</v>
      </c>
    </row>
    <row r="928" spans="1:5" ht="12.75">
      <c r="A928" s="39" t="s">
        <v>57</v>
      </c>
      <c r="E928" s="40" t="s">
        <v>58</v>
      </c>
    </row>
    <row r="929" spans="1:5" ht="12.75">
      <c r="A929" t="s">
        <v>59</v>
      </c>
      <c r="E929" s="38" t="s">
        <v>58</v>
      </c>
    </row>
    <row r="930" spans="1:16" ht="12.75">
      <c r="A930" s="26" t="s">
        <v>50</v>
      </c>
      <c s="31" t="s">
        <v>7022</v>
      </c>
      <c s="31" t="s">
        <v>7023</v>
      </c>
      <c s="26" t="s">
        <v>52</v>
      </c>
      <c s="32" t="s">
        <v>7010</v>
      </c>
      <c s="33" t="s">
        <v>82</v>
      </c>
      <c s="34">
        <v>1</v>
      </c>
      <c s="35">
        <v>0</v>
      </c>
      <c s="36">
        <f>ROUND(ROUND(H930,2)*ROUND(G930,5),2)</f>
      </c>
      <c r="O930">
        <f>(I930*21)/100</f>
      </c>
      <c t="s">
        <v>27</v>
      </c>
    </row>
    <row r="931" spans="1:5" ht="12.75">
      <c r="A931" s="37" t="s">
        <v>55</v>
      </c>
      <c r="E931" s="38" t="s">
        <v>58</v>
      </c>
    </row>
    <row r="932" spans="1:5" ht="12.75">
      <c r="A932" s="39" t="s">
        <v>57</v>
      </c>
      <c r="E932" s="40" t="s">
        <v>58</v>
      </c>
    </row>
    <row r="933" spans="1:5" ht="12.75">
      <c r="A933" t="s">
        <v>59</v>
      </c>
      <c r="E933" s="38" t="s">
        <v>58</v>
      </c>
    </row>
    <row r="934" spans="1:16" ht="12.75">
      <c r="A934" s="26" t="s">
        <v>50</v>
      </c>
      <c s="31" t="s">
        <v>7024</v>
      </c>
      <c s="31" t="s">
        <v>7025</v>
      </c>
      <c s="26" t="s">
        <v>52</v>
      </c>
      <c s="32" t="s">
        <v>7010</v>
      </c>
      <c s="33" t="s">
        <v>82</v>
      </c>
      <c s="34">
        <v>1</v>
      </c>
      <c s="35">
        <v>0</v>
      </c>
      <c s="36">
        <f>ROUND(ROUND(H934,2)*ROUND(G934,5),2)</f>
      </c>
      <c r="O934">
        <f>(I934*21)/100</f>
      </c>
      <c t="s">
        <v>27</v>
      </c>
    </row>
    <row r="935" spans="1:5" ht="12.75">
      <c r="A935" s="37" t="s">
        <v>55</v>
      </c>
      <c r="E935" s="38" t="s">
        <v>58</v>
      </c>
    </row>
    <row r="936" spans="1:5" ht="12.75">
      <c r="A936" s="39" t="s">
        <v>57</v>
      </c>
      <c r="E936" s="40" t="s">
        <v>58</v>
      </c>
    </row>
    <row r="937" spans="1:5" ht="12.75">
      <c r="A937" t="s">
        <v>59</v>
      </c>
      <c r="E937" s="38" t="s">
        <v>58</v>
      </c>
    </row>
    <row r="938" spans="1:16" ht="12.75">
      <c r="A938" s="26" t="s">
        <v>50</v>
      </c>
      <c s="31" t="s">
        <v>7026</v>
      </c>
      <c s="31" t="s">
        <v>7027</v>
      </c>
      <c s="26" t="s">
        <v>52</v>
      </c>
      <c s="32" t="s">
        <v>6661</v>
      </c>
      <c s="33" t="s">
        <v>82</v>
      </c>
      <c s="34">
        <v>1</v>
      </c>
      <c s="35">
        <v>0</v>
      </c>
      <c s="36">
        <f>ROUND(ROUND(H938,2)*ROUND(G938,5),2)</f>
      </c>
      <c r="O938">
        <f>(I938*21)/100</f>
      </c>
      <c t="s">
        <v>27</v>
      </c>
    </row>
    <row r="939" spans="1:5" ht="12.75">
      <c r="A939" s="37" t="s">
        <v>55</v>
      </c>
      <c r="E939" s="38" t="s">
        <v>58</v>
      </c>
    </row>
    <row r="940" spans="1:5" ht="12.75">
      <c r="A940" s="39" t="s">
        <v>57</v>
      </c>
      <c r="E940" s="40" t="s">
        <v>58</v>
      </c>
    </row>
    <row r="941" spans="1:5" ht="12.75">
      <c r="A941" t="s">
        <v>59</v>
      </c>
      <c r="E941" s="38" t="s">
        <v>58</v>
      </c>
    </row>
    <row r="942" spans="1:16" ht="12.75">
      <c r="A942" s="26" t="s">
        <v>50</v>
      </c>
      <c s="31" t="s">
        <v>7028</v>
      </c>
      <c s="31" t="s">
        <v>7029</v>
      </c>
      <c s="26" t="s">
        <v>52</v>
      </c>
      <c s="32" t="s">
        <v>7030</v>
      </c>
      <c s="33" t="s">
        <v>82</v>
      </c>
      <c s="34">
        <v>1</v>
      </c>
      <c s="35">
        <v>0</v>
      </c>
      <c s="36">
        <f>ROUND(ROUND(H942,2)*ROUND(G942,5),2)</f>
      </c>
      <c r="O942">
        <f>(I942*21)/100</f>
      </c>
      <c t="s">
        <v>27</v>
      </c>
    </row>
    <row r="943" spans="1:5" ht="12.75">
      <c r="A943" s="37" t="s">
        <v>55</v>
      </c>
      <c r="E943" s="38" t="s">
        <v>58</v>
      </c>
    </row>
    <row r="944" spans="1:5" ht="12.75">
      <c r="A944" s="39" t="s">
        <v>57</v>
      </c>
      <c r="E944" s="40" t="s">
        <v>58</v>
      </c>
    </row>
    <row r="945" spans="1:5" ht="12.75">
      <c r="A945" t="s">
        <v>59</v>
      </c>
      <c r="E945" s="38" t="s">
        <v>58</v>
      </c>
    </row>
    <row r="946" spans="1:16" ht="12.75">
      <c r="A946" s="26" t="s">
        <v>50</v>
      </c>
      <c s="31" t="s">
        <v>7031</v>
      </c>
      <c s="31" t="s">
        <v>7029</v>
      </c>
      <c s="26" t="s">
        <v>2502</v>
      </c>
      <c s="32" t="s">
        <v>7030</v>
      </c>
      <c s="33" t="s">
        <v>82</v>
      </c>
      <c s="34">
        <v>1</v>
      </c>
      <c s="35">
        <v>0</v>
      </c>
      <c s="36">
        <f>ROUND(ROUND(H946,2)*ROUND(G946,5),2)</f>
      </c>
      <c r="O946">
        <f>(I946*21)/100</f>
      </c>
      <c t="s">
        <v>27</v>
      </c>
    </row>
    <row r="947" spans="1:5" ht="12.75">
      <c r="A947" s="37" t="s">
        <v>55</v>
      </c>
      <c r="E947" s="38" t="s">
        <v>58</v>
      </c>
    </row>
    <row r="948" spans="1:5" ht="12.75">
      <c r="A948" s="39" t="s">
        <v>57</v>
      </c>
      <c r="E948" s="40" t="s">
        <v>58</v>
      </c>
    </row>
    <row r="949" spans="1:5" ht="12.75">
      <c r="A949" t="s">
        <v>59</v>
      </c>
      <c r="E949" s="38" t="s">
        <v>58</v>
      </c>
    </row>
    <row r="950" spans="1:16" ht="12.75">
      <c r="A950" s="26" t="s">
        <v>50</v>
      </c>
      <c s="31" t="s">
        <v>7032</v>
      </c>
      <c s="31" t="s">
        <v>7033</v>
      </c>
      <c s="26" t="s">
        <v>52</v>
      </c>
      <c s="32" t="s">
        <v>7034</v>
      </c>
      <c s="33" t="s">
        <v>82</v>
      </c>
      <c s="34">
        <v>1</v>
      </c>
      <c s="35">
        <v>0</v>
      </c>
      <c s="36">
        <f>ROUND(ROUND(H950,2)*ROUND(G950,5),2)</f>
      </c>
      <c r="O950">
        <f>(I950*21)/100</f>
      </c>
      <c t="s">
        <v>27</v>
      </c>
    </row>
    <row r="951" spans="1:5" ht="12.75">
      <c r="A951" s="37" t="s">
        <v>55</v>
      </c>
      <c r="E951" s="38" t="s">
        <v>58</v>
      </c>
    </row>
    <row r="952" spans="1:5" ht="12.75">
      <c r="A952" s="39" t="s">
        <v>57</v>
      </c>
      <c r="E952" s="40" t="s">
        <v>58</v>
      </c>
    </row>
    <row r="953" spans="1:5" ht="12.75">
      <c r="A953" t="s">
        <v>59</v>
      </c>
      <c r="E953" s="38" t="s">
        <v>58</v>
      </c>
    </row>
    <row r="954" spans="1:16" ht="12.75">
      <c r="A954" s="26" t="s">
        <v>50</v>
      </c>
      <c s="31" t="s">
        <v>7035</v>
      </c>
      <c s="31" t="s">
        <v>7033</v>
      </c>
      <c s="26" t="s">
        <v>2502</v>
      </c>
      <c s="32" t="s">
        <v>7034</v>
      </c>
      <c s="33" t="s">
        <v>82</v>
      </c>
      <c s="34">
        <v>1</v>
      </c>
      <c s="35">
        <v>0</v>
      </c>
      <c s="36">
        <f>ROUND(ROUND(H954,2)*ROUND(G954,5),2)</f>
      </c>
      <c r="O954">
        <f>(I954*21)/100</f>
      </c>
      <c t="s">
        <v>27</v>
      </c>
    </row>
    <row r="955" spans="1:5" ht="12.75">
      <c r="A955" s="37" t="s">
        <v>55</v>
      </c>
      <c r="E955" s="38" t="s">
        <v>58</v>
      </c>
    </row>
    <row r="956" spans="1:5" ht="12.75">
      <c r="A956" s="39" t="s">
        <v>57</v>
      </c>
      <c r="E956" s="40" t="s">
        <v>58</v>
      </c>
    </row>
    <row r="957" spans="1:5" ht="12.75">
      <c r="A957" t="s">
        <v>59</v>
      </c>
      <c r="E957" s="38" t="s">
        <v>58</v>
      </c>
    </row>
    <row r="958" spans="1:16" ht="12.75">
      <c r="A958" s="26" t="s">
        <v>50</v>
      </c>
      <c s="31" t="s">
        <v>7036</v>
      </c>
      <c s="31" t="s">
        <v>7037</v>
      </c>
      <c s="26" t="s">
        <v>52</v>
      </c>
      <c s="32" t="s">
        <v>7038</v>
      </c>
      <c s="33" t="s">
        <v>82</v>
      </c>
      <c s="34">
        <v>1</v>
      </c>
      <c s="35">
        <v>0</v>
      </c>
      <c s="36">
        <f>ROUND(ROUND(H958,2)*ROUND(G958,5),2)</f>
      </c>
      <c r="O958">
        <f>(I958*21)/100</f>
      </c>
      <c t="s">
        <v>27</v>
      </c>
    </row>
    <row r="959" spans="1:5" ht="12.75">
      <c r="A959" s="37" t="s">
        <v>55</v>
      </c>
      <c r="E959" s="38" t="s">
        <v>58</v>
      </c>
    </row>
    <row r="960" spans="1:5" ht="12.75">
      <c r="A960" s="39" t="s">
        <v>57</v>
      </c>
      <c r="E960" s="40" t="s">
        <v>58</v>
      </c>
    </row>
    <row r="961" spans="1:5" ht="12.75">
      <c r="A961" t="s">
        <v>59</v>
      </c>
      <c r="E961" s="38" t="s">
        <v>58</v>
      </c>
    </row>
    <row r="962" spans="1:16" ht="12.75">
      <c r="A962" s="26" t="s">
        <v>50</v>
      </c>
      <c s="31" t="s">
        <v>7039</v>
      </c>
      <c s="31" t="s">
        <v>7040</v>
      </c>
      <c s="26" t="s">
        <v>52</v>
      </c>
      <c s="32" t="s">
        <v>7038</v>
      </c>
      <c s="33" t="s">
        <v>82</v>
      </c>
      <c s="34">
        <v>1</v>
      </c>
      <c s="35">
        <v>0</v>
      </c>
      <c s="36">
        <f>ROUND(ROUND(H962,2)*ROUND(G962,5),2)</f>
      </c>
      <c r="O962">
        <f>(I962*21)/100</f>
      </c>
      <c t="s">
        <v>27</v>
      </c>
    </row>
    <row r="963" spans="1:5" ht="12.75">
      <c r="A963" s="37" t="s">
        <v>55</v>
      </c>
      <c r="E963" s="38" t="s">
        <v>58</v>
      </c>
    </row>
    <row r="964" spans="1:5" ht="12.75">
      <c r="A964" s="39" t="s">
        <v>57</v>
      </c>
      <c r="E964" s="40" t="s">
        <v>58</v>
      </c>
    </row>
    <row r="965" spans="1:5" ht="12.75">
      <c r="A965" t="s">
        <v>59</v>
      </c>
      <c r="E965" s="38" t="s">
        <v>58</v>
      </c>
    </row>
    <row r="966" spans="1:16" ht="12.75">
      <c r="A966" s="26" t="s">
        <v>50</v>
      </c>
      <c s="31" t="s">
        <v>7041</v>
      </c>
      <c s="31" t="s">
        <v>7042</v>
      </c>
      <c s="26" t="s">
        <v>52</v>
      </c>
      <c s="32" t="s">
        <v>7038</v>
      </c>
      <c s="33" t="s">
        <v>82</v>
      </c>
      <c s="34">
        <v>1</v>
      </c>
      <c s="35">
        <v>0</v>
      </c>
      <c s="36">
        <f>ROUND(ROUND(H966,2)*ROUND(G966,5),2)</f>
      </c>
      <c r="O966">
        <f>(I966*21)/100</f>
      </c>
      <c t="s">
        <v>27</v>
      </c>
    </row>
    <row r="967" spans="1:5" ht="12.75">
      <c r="A967" s="37" t="s">
        <v>55</v>
      </c>
      <c r="E967" s="38" t="s">
        <v>58</v>
      </c>
    </row>
    <row r="968" spans="1:5" ht="12.75">
      <c r="A968" s="39" t="s">
        <v>57</v>
      </c>
      <c r="E968" s="40" t="s">
        <v>58</v>
      </c>
    </row>
    <row r="969" spans="1:5" ht="12.75">
      <c r="A969" t="s">
        <v>59</v>
      </c>
      <c r="E969" s="38" t="s">
        <v>58</v>
      </c>
    </row>
    <row r="970" spans="1:16" ht="12.75">
      <c r="A970" s="26" t="s">
        <v>50</v>
      </c>
      <c s="31" t="s">
        <v>7043</v>
      </c>
      <c s="31" t="s">
        <v>7044</v>
      </c>
      <c s="26" t="s">
        <v>52</v>
      </c>
      <c s="32" t="s">
        <v>7038</v>
      </c>
      <c s="33" t="s">
        <v>82</v>
      </c>
      <c s="34">
        <v>1</v>
      </c>
      <c s="35">
        <v>0</v>
      </c>
      <c s="36">
        <f>ROUND(ROUND(H970,2)*ROUND(G970,5),2)</f>
      </c>
      <c r="O970">
        <f>(I970*21)/100</f>
      </c>
      <c t="s">
        <v>27</v>
      </c>
    </row>
    <row r="971" spans="1:5" ht="12.75">
      <c r="A971" s="37" t="s">
        <v>55</v>
      </c>
      <c r="E971" s="38" t="s">
        <v>58</v>
      </c>
    </row>
    <row r="972" spans="1:5" ht="12.75">
      <c r="A972" s="39" t="s">
        <v>57</v>
      </c>
      <c r="E972" s="40" t="s">
        <v>58</v>
      </c>
    </row>
    <row r="973" spans="1:5" ht="12.75">
      <c r="A973" t="s">
        <v>59</v>
      </c>
      <c r="E973" s="38" t="s">
        <v>58</v>
      </c>
    </row>
    <row r="974" spans="1:16" ht="12.75">
      <c r="A974" s="26" t="s">
        <v>50</v>
      </c>
      <c s="31" t="s">
        <v>7045</v>
      </c>
      <c s="31" t="s">
        <v>7046</v>
      </c>
      <c s="26" t="s">
        <v>52</v>
      </c>
      <c s="32" t="s">
        <v>7038</v>
      </c>
      <c s="33" t="s">
        <v>82</v>
      </c>
      <c s="34">
        <v>1</v>
      </c>
      <c s="35">
        <v>0</v>
      </c>
      <c s="36">
        <f>ROUND(ROUND(H974,2)*ROUND(G974,5),2)</f>
      </c>
      <c r="O974">
        <f>(I974*21)/100</f>
      </c>
      <c t="s">
        <v>27</v>
      </c>
    </row>
    <row r="975" spans="1:5" ht="12.75">
      <c r="A975" s="37" t="s">
        <v>55</v>
      </c>
      <c r="E975" s="38" t="s">
        <v>58</v>
      </c>
    </row>
    <row r="976" spans="1:5" ht="12.75">
      <c r="A976" s="39" t="s">
        <v>57</v>
      </c>
      <c r="E976" s="40" t="s">
        <v>58</v>
      </c>
    </row>
    <row r="977" spans="1:5" ht="12.75">
      <c r="A977" t="s">
        <v>59</v>
      </c>
      <c r="E977" s="38" t="s">
        <v>58</v>
      </c>
    </row>
    <row r="978" spans="1:16" ht="12.75">
      <c r="A978" s="26" t="s">
        <v>50</v>
      </c>
      <c s="31" t="s">
        <v>7047</v>
      </c>
      <c s="31" t="s">
        <v>7048</v>
      </c>
      <c s="26" t="s">
        <v>52</v>
      </c>
      <c s="32" t="s">
        <v>7049</v>
      </c>
      <c s="33" t="s">
        <v>82</v>
      </c>
      <c s="34">
        <v>1</v>
      </c>
      <c s="35">
        <v>0</v>
      </c>
      <c s="36">
        <f>ROUND(ROUND(H978,2)*ROUND(G978,5),2)</f>
      </c>
      <c r="O978">
        <f>(I978*21)/100</f>
      </c>
      <c t="s">
        <v>27</v>
      </c>
    </row>
    <row r="979" spans="1:5" ht="12.75">
      <c r="A979" s="37" t="s">
        <v>55</v>
      </c>
      <c r="E979" s="38" t="s">
        <v>58</v>
      </c>
    </row>
    <row r="980" spans="1:5" ht="12.75">
      <c r="A980" s="39" t="s">
        <v>57</v>
      </c>
      <c r="E980" s="40" t="s">
        <v>58</v>
      </c>
    </row>
    <row r="981" spans="1:5" ht="12.75">
      <c r="A981" t="s">
        <v>59</v>
      </c>
      <c r="E981" s="38" t="s">
        <v>58</v>
      </c>
    </row>
    <row r="982" spans="1:16" ht="12.75">
      <c r="A982" s="26" t="s">
        <v>50</v>
      </c>
      <c s="31" t="s">
        <v>7050</v>
      </c>
      <c s="31" t="s">
        <v>7051</v>
      </c>
      <c s="26" t="s">
        <v>52</v>
      </c>
      <c s="32" t="s">
        <v>7052</v>
      </c>
      <c s="33" t="s">
        <v>82</v>
      </c>
      <c s="34">
        <v>1</v>
      </c>
      <c s="35">
        <v>0</v>
      </c>
      <c s="36">
        <f>ROUND(ROUND(H982,2)*ROUND(G982,5),2)</f>
      </c>
      <c r="O982">
        <f>(I982*21)/100</f>
      </c>
      <c t="s">
        <v>27</v>
      </c>
    </row>
    <row r="983" spans="1:5" ht="12.75">
      <c r="A983" s="37" t="s">
        <v>55</v>
      </c>
      <c r="E983" s="38" t="s">
        <v>58</v>
      </c>
    </row>
    <row r="984" spans="1:5" ht="12.75">
      <c r="A984" s="39" t="s">
        <v>57</v>
      </c>
      <c r="E984" s="40" t="s">
        <v>58</v>
      </c>
    </row>
    <row r="985" spans="1:5" ht="12.75">
      <c r="A985" t="s">
        <v>59</v>
      </c>
      <c r="E985" s="38" t="s">
        <v>58</v>
      </c>
    </row>
    <row r="986" spans="1:16" ht="12.75">
      <c r="A986" s="26" t="s">
        <v>50</v>
      </c>
      <c s="31" t="s">
        <v>7053</v>
      </c>
      <c s="31" t="s">
        <v>7054</v>
      </c>
      <c s="26" t="s">
        <v>52</v>
      </c>
      <c s="32" t="s">
        <v>7052</v>
      </c>
      <c s="33" t="s">
        <v>82</v>
      </c>
      <c s="34">
        <v>1</v>
      </c>
      <c s="35">
        <v>0</v>
      </c>
      <c s="36">
        <f>ROUND(ROUND(H986,2)*ROUND(G986,5),2)</f>
      </c>
      <c r="O986">
        <f>(I986*21)/100</f>
      </c>
      <c t="s">
        <v>27</v>
      </c>
    </row>
    <row r="987" spans="1:5" ht="12.75">
      <c r="A987" s="37" t="s">
        <v>55</v>
      </c>
      <c r="E987" s="38" t="s">
        <v>58</v>
      </c>
    </row>
    <row r="988" spans="1:5" ht="12.75">
      <c r="A988" s="39" t="s">
        <v>57</v>
      </c>
      <c r="E988" s="40" t="s">
        <v>58</v>
      </c>
    </row>
    <row r="989" spans="1:5" ht="12.75">
      <c r="A989" t="s">
        <v>59</v>
      </c>
      <c r="E989" s="38" t="s">
        <v>58</v>
      </c>
    </row>
    <row r="990" spans="1:16" ht="12.75">
      <c r="A990" s="26" t="s">
        <v>50</v>
      </c>
      <c s="31" t="s">
        <v>7055</v>
      </c>
      <c s="31" t="s">
        <v>7056</v>
      </c>
      <c s="26" t="s">
        <v>52</v>
      </c>
      <c s="32" t="s">
        <v>7052</v>
      </c>
      <c s="33" t="s">
        <v>82</v>
      </c>
      <c s="34">
        <v>1</v>
      </c>
      <c s="35">
        <v>0</v>
      </c>
      <c s="36">
        <f>ROUND(ROUND(H990,2)*ROUND(G990,5),2)</f>
      </c>
      <c r="O990">
        <f>(I990*21)/100</f>
      </c>
      <c t="s">
        <v>27</v>
      </c>
    </row>
    <row r="991" spans="1:5" ht="12.75">
      <c r="A991" s="37" t="s">
        <v>55</v>
      </c>
      <c r="E991" s="38" t="s">
        <v>58</v>
      </c>
    </row>
    <row r="992" spans="1:5" ht="12.75">
      <c r="A992" s="39" t="s">
        <v>57</v>
      </c>
      <c r="E992" s="40" t="s">
        <v>58</v>
      </c>
    </row>
    <row r="993" spans="1:5" ht="12.75">
      <c r="A993" t="s">
        <v>59</v>
      </c>
      <c r="E993" s="38" t="s">
        <v>58</v>
      </c>
    </row>
    <row r="994" spans="1:16" ht="12.75">
      <c r="A994" s="26" t="s">
        <v>50</v>
      </c>
      <c s="31" t="s">
        <v>7057</v>
      </c>
      <c s="31" t="s">
        <v>7058</v>
      </c>
      <c s="26" t="s">
        <v>52</v>
      </c>
      <c s="32" t="s">
        <v>7052</v>
      </c>
      <c s="33" t="s">
        <v>82</v>
      </c>
      <c s="34">
        <v>1</v>
      </c>
      <c s="35">
        <v>0</v>
      </c>
      <c s="36">
        <f>ROUND(ROUND(H994,2)*ROUND(G994,5),2)</f>
      </c>
      <c r="O994">
        <f>(I994*21)/100</f>
      </c>
      <c t="s">
        <v>27</v>
      </c>
    </row>
    <row r="995" spans="1:5" ht="12.75">
      <c r="A995" s="37" t="s">
        <v>55</v>
      </c>
      <c r="E995" s="38" t="s">
        <v>58</v>
      </c>
    </row>
    <row r="996" spans="1:5" ht="12.75">
      <c r="A996" s="39" t="s">
        <v>57</v>
      </c>
      <c r="E996" s="40" t="s">
        <v>58</v>
      </c>
    </row>
    <row r="997" spans="1:5" ht="12.75">
      <c r="A997" t="s">
        <v>59</v>
      </c>
      <c r="E997" s="38" t="s">
        <v>58</v>
      </c>
    </row>
    <row r="998" spans="1:16" ht="12.75">
      <c r="A998" s="26" t="s">
        <v>50</v>
      </c>
      <c s="31" t="s">
        <v>7059</v>
      </c>
      <c s="31" t="s">
        <v>7060</v>
      </c>
      <c s="26" t="s">
        <v>52</v>
      </c>
      <c s="32" t="s">
        <v>7052</v>
      </c>
      <c s="33" t="s">
        <v>82</v>
      </c>
      <c s="34">
        <v>1</v>
      </c>
      <c s="35">
        <v>0</v>
      </c>
      <c s="36">
        <f>ROUND(ROUND(H998,2)*ROUND(G998,5),2)</f>
      </c>
      <c r="O998">
        <f>(I998*21)/100</f>
      </c>
      <c t="s">
        <v>27</v>
      </c>
    </row>
    <row r="999" spans="1:5" ht="12.75">
      <c r="A999" s="37" t="s">
        <v>55</v>
      </c>
      <c r="E999" s="38" t="s">
        <v>58</v>
      </c>
    </row>
    <row r="1000" spans="1:5" ht="12.75">
      <c r="A1000" s="39" t="s">
        <v>57</v>
      </c>
      <c r="E1000" s="40" t="s">
        <v>58</v>
      </c>
    </row>
    <row r="1001" spans="1:5" ht="12.75">
      <c r="A1001" t="s">
        <v>59</v>
      </c>
      <c r="E1001" s="38" t="s">
        <v>58</v>
      </c>
    </row>
    <row r="1002" spans="1:16" ht="12.75">
      <c r="A1002" s="26" t="s">
        <v>50</v>
      </c>
      <c s="31" t="s">
        <v>7061</v>
      </c>
      <c s="31" t="s">
        <v>7062</v>
      </c>
      <c s="26" t="s">
        <v>52</v>
      </c>
      <c s="32" t="s">
        <v>7052</v>
      </c>
      <c s="33" t="s">
        <v>82</v>
      </c>
      <c s="34">
        <v>1</v>
      </c>
      <c s="35">
        <v>0</v>
      </c>
      <c s="36">
        <f>ROUND(ROUND(H1002,2)*ROUND(G1002,5),2)</f>
      </c>
      <c r="O1002">
        <f>(I1002*21)/100</f>
      </c>
      <c t="s">
        <v>27</v>
      </c>
    </row>
    <row r="1003" spans="1:5" ht="12.75">
      <c r="A1003" s="37" t="s">
        <v>55</v>
      </c>
      <c r="E1003" s="38" t="s">
        <v>58</v>
      </c>
    </row>
    <row r="1004" spans="1:5" ht="12.75">
      <c r="A1004" s="39" t="s">
        <v>57</v>
      </c>
      <c r="E1004" s="40" t="s">
        <v>58</v>
      </c>
    </row>
    <row r="1005" spans="1:5" ht="12.75">
      <c r="A1005" t="s">
        <v>59</v>
      </c>
      <c r="E1005" s="38" t="s">
        <v>58</v>
      </c>
    </row>
    <row r="1006" spans="1:16" ht="12.75">
      <c r="A1006" s="26" t="s">
        <v>50</v>
      </c>
      <c s="31" t="s">
        <v>7063</v>
      </c>
      <c s="31" t="s">
        <v>7064</v>
      </c>
      <c s="26" t="s">
        <v>52</v>
      </c>
      <c s="32" t="s">
        <v>7052</v>
      </c>
      <c s="33" t="s">
        <v>82</v>
      </c>
      <c s="34">
        <v>1</v>
      </c>
      <c s="35">
        <v>0</v>
      </c>
      <c s="36">
        <f>ROUND(ROUND(H1006,2)*ROUND(G1006,5),2)</f>
      </c>
      <c r="O1006">
        <f>(I1006*21)/100</f>
      </c>
      <c t="s">
        <v>27</v>
      </c>
    </row>
    <row r="1007" spans="1:5" ht="12.75">
      <c r="A1007" s="37" t="s">
        <v>55</v>
      </c>
      <c r="E1007" s="38" t="s">
        <v>58</v>
      </c>
    </row>
    <row r="1008" spans="1:5" ht="12.75">
      <c r="A1008" s="39" t="s">
        <v>57</v>
      </c>
      <c r="E1008" s="40" t="s">
        <v>58</v>
      </c>
    </row>
    <row r="1009" spans="1:5" ht="12.75">
      <c r="A1009" t="s">
        <v>59</v>
      </c>
      <c r="E1009" s="38" t="s">
        <v>58</v>
      </c>
    </row>
    <row r="1010" spans="1:16" ht="12.75">
      <c r="A1010" s="26" t="s">
        <v>50</v>
      </c>
      <c s="31" t="s">
        <v>7065</v>
      </c>
      <c s="31" t="s">
        <v>7066</v>
      </c>
      <c s="26" t="s">
        <v>52</v>
      </c>
      <c s="32" t="s">
        <v>7052</v>
      </c>
      <c s="33" t="s">
        <v>82</v>
      </c>
      <c s="34">
        <v>1</v>
      </c>
      <c s="35">
        <v>0</v>
      </c>
      <c s="36">
        <f>ROUND(ROUND(H1010,2)*ROUND(G1010,5),2)</f>
      </c>
      <c r="O1010">
        <f>(I1010*21)/100</f>
      </c>
      <c t="s">
        <v>27</v>
      </c>
    </row>
    <row r="1011" spans="1:5" ht="12.75">
      <c r="A1011" s="37" t="s">
        <v>55</v>
      </c>
      <c r="E1011" s="38" t="s">
        <v>58</v>
      </c>
    </row>
    <row r="1012" spans="1:5" ht="12.75">
      <c r="A1012" s="39" t="s">
        <v>57</v>
      </c>
      <c r="E1012" s="40" t="s">
        <v>58</v>
      </c>
    </row>
    <row r="1013" spans="1:5" ht="12.75">
      <c r="A1013" t="s">
        <v>59</v>
      </c>
      <c r="E1013" s="38" t="s">
        <v>58</v>
      </c>
    </row>
    <row r="1014" spans="1:16" ht="12.75">
      <c r="A1014" s="26" t="s">
        <v>50</v>
      </c>
      <c s="31" t="s">
        <v>7067</v>
      </c>
      <c s="31" t="s">
        <v>7068</v>
      </c>
      <c s="26" t="s">
        <v>52</v>
      </c>
      <c s="32" t="s">
        <v>7069</v>
      </c>
      <c s="33" t="s">
        <v>82</v>
      </c>
      <c s="34">
        <v>1</v>
      </c>
      <c s="35">
        <v>0</v>
      </c>
      <c s="36">
        <f>ROUND(ROUND(H1014,2)*ROUND(G1014,5),2)</f>
      </c>
      <c r="O1014">
        <f>(I1014*21)/100</f>
      </c>
      <c t="s">
        <v>27</v>
      </c>
    </row>
    <row r="1015" spans="1:5" ht="12.75">
      <c r="A1015" s="37" t="s">
        <v>55</v>
      </c>
      <c r="E1015" s="38" t="s">
        <v>58</v>
      </c>
    </row>
    <row r="1016" spans="1:5" ht="12.75">
      <c r="A1016" s="39" t="s">
        <v>57</v>
      </c>
      <c r="E1016" s="40" t="s">
        <v>58</v>
      </c>
    </row>
    <row r="1017" spans="1:5" ht="12.75">
      <c r="A1017" t="s">
        <v>59</v>
      </c>
      <c r="E1017" s="38" t="s">
        <v>58</v>
      </c>
    </row>
    <row r="1018" spans="1:16" ht="12.75">
      <c r="A1018" s="26" t="s">
        <v>50</v>
      </c>
      <c s="31" t="s">
        <v>7070</v>
      </c>
      <c s="31" t="s">
        <v>7071</v>
      </c>
      <c s="26" t="s">
        <v>52</v>
      </c>
      <c s="32" t="s">
        <v>7069</v>
      </c>
      <c s="33" t="s">
        <v>82</v>
      </c>
      <c s="34">
        <v>1</v>
      </c>
      <c s="35">
        <v>0</v>
      </c>
      <c s="36">
        <f>ROUND(ROUND(H1018,2)*ROUND(G1018,5),2)</f>
      </c>
      <c r="O1018">
        <f>(I1018*21)/100</f>
      </c>
      <c t="s">
        <v>27</v>
      </c>
    </row>
    <row r="1019" spans="1:5" ht="12.75">
      <c r="A1019" s="37" t="s">
        <v>55</v>
      </c>
      <c r="E1019" s="38" t="s">
        <v>58</v>
      </c>
    </row>
    <row r="1020" spans="1:5" ht="12.75">
      <c r="A1020" s="39" t="s">
        <v>57</v>
      </c>
      <c r="E1020" s="40" t="s">
        <v>58</v>
      </c>
    </row>
    <row r="1021" spans="1:5" ht="12.75">
      <c r="A1021" t="s">
        <v>59</v>
      </c>
      <c r="E1021" s="38" t="s">
        <v>58</v>
      </c>
    </row>
    <row r="1022" spans="1:16" ht="12.75">
      <c r="A1022" s="26" t="s">
        <v>50</v>
      </c>
      <c s="31" t="s">
        <v>7072</v>
      </c>
      <c s="31" t="s">
        <v>7073</v>
      </c>
      <c s="26" t="s">
        <v>52</v>
      </c>
      <c s="32" t="s">
        <v>7074</v>
      </c>
      <c s="33" t="s">
        <v>82</v>
      </c>
      <c s="34">
        <v>1</v>
      </c>
      <c s="35">
        <v>0</v>
      </c>
      <c s="36">
        <f>ROUND(ROUND(H1022,2)*ROUND(G1022,5),2)</f>
      </c>
      <c r="O1022">
        <f>(I1022*21)/100</f>
      </c>
      <c t="s">
        <v>27</v>
      </c>
    </row>
    <row r="1023" spans="1:5" ht="12.75">
      <c r="A1023" s="37" t="s">
        <v>55</v>
      </c>
      <c r="E1023" s="38" t="s">
        <v>58</v>
      </c>
    </row>
    <row r="1024" spans="1:5" ht="12.75">
      <c r="A1024" s="39" t="s">
        <v>57</v>
      </c>
      <c r="E1024" s="40" t="s">
        <v>58</v>
      </c>
    </row>
    <row r="1025" spans="1:5" ht="12.75">
      <c r="A1025" t="s">
        <v>59</v>
      </c>
      <c r="E1025" s="38" t="s">
        <v>58</v>
      </c>
    </row>
    <row r="1026" spans="1:16" ht="12.75">
      <c r="A1026" s="26" t="s">
        <v>50</v>
      </c>
      <c s="31" t="s">
        <v>7075</v>
      </c>
      <c s="31" t="s">
        <v>7076</v>
      </c>
      <c s="26" t="s">
        <v>52</v>
      </c>
      <c s="32" t="s">
        <v>7074</v>
      </c>
      <c s="33" t="s">
        <v>82</v>
      </c>
      <c s="34">
        <v>1</v>
      </c>
      <c s="35">
        <v>0</v>
      </c>
      <c s="36">
        <f>ROUND(ROUND(H1026,2)*ROUND(G1026,5),2)</f>
      </c>
      <c r="O1026">
        <f>(I1026*21)/100</f>
      </c>
      <c t="s">
        <v>27</v>
      </c>
    </row>
    <row r="1027" spans="1:5" ht="12.75">
      <c r="A1027" s="37" t="s">
        <v>55</v>
      </c>
      <c r="E1027" s="38" t="s">
        <v>58</v>
      </c>
    </row>
    <row r="1028" spans="1:5" ht="12.75">
      <c r="A1028" s="39" t="s">
        <v>57</v>
      </c>
      <c r="E1028" s="40" t="s">
        <v>58</v>
      </c>
    </row>
    <row r="1029" spans="1:5" ht="12.75">
      <c r="A1029" t="s">
        <v>59</v>
      </c>
      <c r="E1029" s="38" t="s">
        <v>58</v>
      </c>
    </row>
    <row r="1030" spans="1:16" ht="12.75">
      <c r="A1030" s="26" t="s">
        <v>50</v>
      </c>
      <c s="31" t="s">
        <v>7077</v>
      </c>
      <c s="31" t="s">
        <v>7078</v>
      </c>
      <c s="26" t="s">
        <v>52</v>
      </c>
      <c s="32" t="s">
        <v>7079</v>
      </c>
      <c s="33" t="s">
        <v>82</v>
      </c>
      <c s="34">
        <v>1</v>
      </c>
      <c s="35">
        <v>0</v>
      </c>
      <c s="36">
        <f>ROUND(ROUND(H1030,2)*ROUND(G1030,5),2)</f>
      </c>
      <c r="O1030">
        <f>(I1030*21)/100</f>
      </c>
      <c t="s">
        <v>27</v>
      </c>
    </row>
    <row r="1031" spans="1:5" ht="12.75">
      <c r="A1031" s="37" t="s">
        <v>55</v>
      </c>
      <c r="E1031" s="38" t="s">
        <v>58</v>
      </c>
    </row>
    <row r="1032" spans="1:5" ht="12.75">
      <c r="A1032" s="39" t="s">
        <v>57</v>
      </c>
      <c r="E1032" s="40" t="s">
        <v>58</v>
      </c>
    </row>
    <row r="1033" spans="1:5" ht="12.75">
      <c r="A1033" t="s">
        <v>59</v>
      </c>
      <c r="E1033" s="38" t="s">
        <v>58</v>
      </c>
    </row>
    <row r="1034" spans="1:16" ht="12.75">
      <c r="A1034" s="26" t="s">
        <v>50</v>
      </c>
      <c s="31" t="s">
        <v>7080</v>
      </c>
      <c s="31" t="s">
        <v>7081</v>
      </c>
      <c s="26" t="s">
        <v>52</v>
      </c>
      <c s="32" t="s">
        <v>7079</v>
      </c>
      <c s="33" t="s">
        <v>82</v>
      </c>
      <c s="34">
        <v>1</v>
      </c>
      <c s="35">
        <v>0</v>
      </c>
      <c s="36">
        <f>ROUND(ROUND(H1034,2)*ROUND(G1034,5),2)</f>
      </c>
      <c r="O1034">
        <f>(I1034*21)/100</f>
      </c>
      <c t="s">
        <v>27</v>
      </c>
    </row>
    <row r="1035" spans="1:5" ht="12.75">
      <c r="A1035" s="37" t="s">
        <v>55</v>
      </c>
      <c r="E1035" s="38" t="s">
        <v>58</v>
      </c>
    </row>
    <row r="1036" spans="1:5" ht="12.75">
      <c r="A1036" s="39" t="s">
        <v>57</v>
      </c>
      <c r="E1036" s="40" t="s">
        <v>58</v>
      </c>
    </row>
    <row r="1037" spans="1:5" ht="12.75">
      <c r="A1037" t="s">
        <v>59</v>
      </c>
      <c r="E1037" s="38" t="s">
        <v>58</v>
      </c>
    </row>
    <row r="1038" spans="1:16" ht="12.75">
      <c r="A1038" s="26" t="s">
        <v>50</v>
      </c>
      <c s="31" t="s">
        <v>7082</v>
      </c>
      <c s="31" t="s">
        <v>7083</v>
      </c>
      <c s="26" t="s">
        <v>52</v>
      </c>
      <c s="32" t="s">
        <v>7079</v>
      </c>
      <c s="33" t="s">
        <v>82</v>
      </c>
      <c s="34">
        <v>1</v>
      </c>
      <c s="35">
        <v>0</v>
      </c>
      <c s="36">
        <f>ROUND(ROUND(H1038,2)*ROUND(G1038,5),2)</f>
      </c>
      <c r="O1038">
        <f>(I1038*21)/100</f>
      </c>
      <c t="s">
        <v>27</v>
      </c>
    </row>
    <row r="1039" spans="1:5" ht="12.75">
      <c r="A1039" s="37" t="s">
        <v>55</v>
      </c>
      <c r="E1039" s="38" t="s">
        <v>58</v>
      </c>
    </row>
    <row r="1040" spans="1:5" ht="12.75">
      <c r="A1040" s="39" t="s">
        <v>57</v>
      </c>
      <c r="E1040" s="40" t="s">
        <v>58</v>
      </c>
    </row>
    <row r="1041" spans="1:5" ht="12.75">
      <c r="A1041" t="s">
        <v>59</v>
      </c>
      <c r="E1041" s="38" t="s">
        <v>58</v>
      </c>
    </row>
    <row r="1042" spans="1:16" ht="12.75">
      <c r="A1042" s="26" t="s">
        <v>50</v>
      </c>
      <c s="31" t="s">
        <v>7084</v>
      </c>
      <c s="31" t="s">
        <v>7085</v>
      </c>
      <c s="26" t="s">
        <v>52</v>
      </c>
      <c s="32" t="s">
        <v>7086</v>
      </c>
      <c s="33" t="s">
        <v>82</v>
      </c>
      <c s="34">
        <v>1</v>
      </c>
      <c s="35">
        <v>0</v>
      </c>
      <c s="36">
        <f>ROUND(ROUND(H1042,2)*ROUND(G1042,5),2)</f>
      </c>
      <c r="O1042">
        <f>(I1042*21)/100</f>
      </c>
      <c t="s">
        <v>27</v>
      </c>
    </row>
    <row r="1043" spans="1:5" ht="12.75">
      <c r="A1043" s="37" t="s">
        <v>55</v>
      </c>
      <c r="E1043" s="38" t="s">
        <v>58</v>
      </c>
    </row>
    <row r="1044" spans="1:5" ht="12.75">
      <c r="A1044" s="39" t="s">
        <v>57</v>
      </c>
      <c r="E1044" s="40" t="s">
        <v>58</v>
      </c>
    </row>
    <row r="1045" spans="1:5" ht="12.75">
      <c r="A1045" t="s">
        <v>59</v>
      </c>
      <c r="E1045" s="38" t="s">
        <v>58</v>
      </c>
    </row>
    <row r="1046" spans="1:16" ht="12.75">
      <c r="A1046" s="26" t="s">
        <v>50</v>
      </c>
      <c s="31" t="s">
        <v>7087</v>
      </c>
      <c s="31" t="s">
        <v>7088</v>
      </c>
      <c s="26" t="s">
        <v>52</v>
      </c>
      <c s="32" t="s">
        <v>7086</v>
      </c>
      <c s="33" t="s">
        <v>82</v>
      </c>
      <c s="34">
        <v>1</v>
      </c>
      <c s="35">
        <v>0</v>
      </c>
      <c s="36">
        <f>ROUND(ROUND(H1046,2)*ROUND(G1046,5),2)</f>
      </c>
      <c r="O1046">
        <f>(I1046*21)/100</f>
      </c>
      <c t="s">
        <v>27</v>
      </c>
    </row>
    <row r="1047" spans="1:5" ht="12.75">
      <c r="A1047" s="37" t="s">
        <v>55</v>
      </c>
      <c r="E1047" s="38" t="s">
        <v>58</v>
      </c>
    </row>
    <row r="1048" spans="1:5" ht="12.75">
      <c r="A1048" s="39" t="s">
        <v>57</v>
      </c>
      <c r="E1048" s="40" t="s">
        <v>58</v>
      </c>
    </row>
    <row r="1049" spans="1:5" ht="12.75">
      <c r="A1049" t="s">
        <v>59</v>
      </c>
      <c r="E1049" s="38" t="s">
        <v>58</v>
      </c>
    </row>
    <row r="1050" spans="1:16" ht="12.75">
      <c r="A1050" s="26" t="s">
        <v>50</v>
      </c>
      <c s="31" t="s">
        <v>7089</v>
      </c>
      <c s="31" t="s">
        <v>7090</v>
      </c>
      <c s="26" t="s">
        <v>52</v>
      </c>
      <c s="32" t="s">
        <v>7091</v>
      </c>
      <c s="33" t="s">
        <v>82</v>
      </c>
      <c s="34">
        <v>1</v>
      </c>
      <c s="35">
        <v>0</v>
      </c>
      <c s="36">
        <f>ROUND(ROUND(H1050,2)*ROUND(G1050,5),2)</f>
      </c>
      <c r="O1050">
        <f>(I1050*21)/100</f>
      </c>
      <c t="s">
        <v>27</v>
      </c>
    </row>
    <row r="1051" spans="1:5" ht="12.75">
      <c r="A1051" s="37" t="s">
        <v>55</v>
      </c>
      <c r="E1051" s="38" t="s">
        <v>58</v>
      </c>
    </row>
    <row r="1052" spans="1:5" ht="12.75">
      <c r="A1052" s="39" t="s">
        <v>57</v>
      </c>
      <c r="E1052" s="40" t="s">
        <v>58</v>
      </c>
    </row>
    <row r="1053" spans="1:5" ht="12.75">
      <c r="A1053" t="s">
        <v>59</v>
      </c>
      <c r="E1053" s="38" t="s">
        <v>58</v>
      </c>
    </row>
    <row r="1054" spans="1:16" ht="12.75">
      <c r="A1054" s="26" t="s">
        <v>50</v>
      </c>
      <c s="31" t="s">
        <v>7092</v>
      </c>
      <c s="31" t="s">
        <v>7093</v>
      </c>
      <c s="26" t="s">
        <v>52</v>
      </c>
      <c s="32" t="s">
        <v>7094</v>
      </c>
      <c s="33" t="s">
        <v>82</v>
      </c>
      <c s="34">
        <v>1</v>
      </c>
      <c s="35">
        <v>0</v>
      </c>
      <c s="36">
        <f>ROUND(ROUND(H1054,2)*ROUND(G1054,5),2)</f>
      </c>
      <c r="O1054">
        <f>(I1054*21)/100</f>
      </c>
      <c t="s">
        <v>27</v>
      </c>
    </row>
    <row r="1055" spans="1:5" ht="12.75">
      <c r="A1055" s="37" t="s">
        <v>55</v>
      </c>
      <c r="E1055" s="38" t="s">
        <v>58</v>
      </c>
    </row>
    <row r="1056" spans="1:5" ht="12.75">
      <c r="A1056" s="39" t="s">
        <v>57</v>
      </c>
      <c r="E1056" s="40" t="s">
        <v>58</v>
      </c>
    </row>
    <row r="1057" spans="1:5" ht="12.75">
      <c r="A1057" t="s">
        <v>59</v>
      </c>
      <c r="E1057" s="38" t="s">
        <v>58</v>
      </c>
    </row>
    <row r="1058" spans="1:16" ht="12.75">
      <c r="A1058" s="26" t="s">
        <v>50</v>
      </c>
      <c s="31" t="s">
        <v>7095</v>
      </c>
      <c s="31" t="s">
        <v>7096</v>
      </c>
      <c s="26" t="s">
        <v>52</v>
      </c>
      <c s="32" t="s">
        <v>7097</v>
      </c>
      <c s="33" t="s">
        <v>82</v>
      </c>
      <c s="34">
        <v>1</v>
      </c>
      <c s="35">
        <v>0</v>
      </c>
      <c s="36">
        <f>ROUND(ROUND(H1058,2)*ROUND(G1058,5),2)</f>
      </c>
      <c r="O1058">
        <f>(I1058*21)/100</f>
      </c>
      <c t="s">
        <v>27</v>
      </c>
    </row>
    <row r="1059" spans="1:5" ht="12.75">
      <c r="A1059" s="37" t="s">
        <v>55</v>
      </c>
      <c r="E1059" s="38" t="s">
        <v>58</v>
      </c>
    </row>
    <row r="1060" spans="1:5" ht="12.75">
      <c r="A1060" s="39" t="s">
        <v>57</v>
      </c>
      <c r="E1060" s="40" t="s">
        <v>58</v>
      </c>
    </row>
    <row r="1061" spans="1:5" ht="12.75">
      <c r="A1061" t="s">
        <v>59</v>
      </c>
      <c r="E1061" s="38" t="s">
        <v>58</v>
      </c>
    </row>
    <row r="1062" spans="1:16" ht="12.75">
      <c r="A1062" s="26" t="s">
        <v>50</v>
      </c>
      <c s="31" t="s">
        <v>7098</v>
      </c>
      <c s="31" t="s">
        <v>7099</v>
      </c>
      <c s="26" t="s">
        <v>52</v>
      </c>
      <c s="32" t="s">
        <v>7100</v>
      </c>
      <c s="33" t="s">
        <v>82</v>
      </c>
      <c s="34">
        <v>1</v>
      </c>
      <c s="35">
        <v>0</v>
      </c>
      <c s="36">
        <f>ROUND(ROUND(H1062,2)*ROUND(G1062,5),2)</f>
      </c>
      <c r="O1062">
        <f>(I1062*21)/100</f>
      </c>
      <c t="s">
        <v>27</v>
      </c>
    </row>
    <row r="1063" spans="1:5" ht="12.75">
      <c r="A1063" s="37" t="s">
        <v>55</v>
      </c>
      <c r="E1063" s="38" t="s">
        <v>58</v>
      </c>
    </row>
    <row r="1064" spans="1:5" ht="12.75">
      <c r="A1064" s="39" t="s">
        <v>57</v>
      </c>
      <c r="E1064" s="40" t="s">
        <v>58</v>
      </c>
    </row>
    <row r="1065" spans="1:5" ht="12.75">
      <c r="A1065" t="s">
        <v>59</v>
      </c>
      <c r="E1065" s="38" t="s">
        <v>58</v>
      </c>
    </row>
    <row r="1066" spans="1:16" ht="12.75">
      <c r="A1066" s="26" t="s">
        <v>50</v>
      </c>
      <c s="31" t="s">
        <v>7101</v>
      </c>
      <c s="31" t="s">
        <v>7102</v>
      </c>
      <c s="26" t="s">
        <v>52</v>
      </c>
      <c s="32" t="s">
        <v>7103</v>
      </c>
      <c s="33" t="s">
        <v>82</v>
      </c>
      <c s="34">
        <v>1</v>
      </c>
      <c s="35">
        <v>0</v>
      </c>
      <c s="36">
        <f>ROUND(ROUND(H1066,2)*ROUND(G1066,5),2)</f>
      </c>
      <c r="O1066">
        <f>(I1066*21)/100</f>
      </c>
      <c t="s">
        <v>27</v>
      </c>
    </row>
    <row r="1067" spans="1:5" ht="12.75">
      <c r="A1067" s="37" t="s">
        <v>55</v>
      </c>
      <c r="E1067" s="38" t="s">
        <v>58</v>
      </c>
    </row>
    <row r="1068" spans="1:5" ht="12.75">
      <c r="A1068" s="39" t="s">
        <v>57</v>
      </c>
      <c r="E1068" s="40" t="s">
        <v>58</v>
      </c>
    </row>
    <row r="1069" spans="1:5" ht="12.75">
      <c r="A1069" t="s">
        <v>59</v>
      </c>
      <c r="E1069" s="38" t="s">
        <v>58</v>
      </c>
    </row>
    <row r="1070" spans="1:16" ht="12.75">
      <c r="A1070" s="26" t="s">
        <v>50</v>
      </c>
      <c s="31" t="s">
        <v>7104</v>
      </c>
      <c s="31" t="s">
        <v>7105</v>
      </c>
      <c s="26" t="s">
        <v>52</v>
      </c>
      <c s="32" t="s">
        <v>7103</v>
      </c>
      <c s="33" t="s">
        <v>82</v>
      </c>
      <c s="34">
        <v>1</v>
      </c>
      <c s="35">
        <v>0</v>
      </c>
      <c s="36">
        <f>ROUND(ROUND(H1070,2)*ROUND(G1070,5),2)</f>
      </c>
      <c r="O1070">
        <f>(I1070*21)/100</f>
      </c>
      <c t="s">
        <v>27</v>
      </c>
    </row>
    <row r="1071" spans="1:5" ht="12.75">
      <c r="A1071" s="37" t="s">
        <v>55</v>
      </c>
      <c r="E1071" s="38" t="s">
        <v>58</v>
      </c>
    </row>
    <row r="1072" spans="1:5" ht="12.75">
      <c r="A1072" s="39" t="s">
        <v>57</v>
      </c>
      <c r="E1072" s="40" t="s">
        <v>58</v>
      </c>
    </row>
    <row r="1073" spans="1:5" ht="12.75">
      <c r="A1073" t="s">
        <v>59</v>
      </c>
      <c r="E1073" s="38" t="s">
        <v>58</v>
      </c>
    </row>
    <row r="1074" spans="1:16" ht="12.75">
      <c r="A1074" s="26" t="s">
        <v>50</v>
      </c>
      <c s="31" t="s">
        <v>7106</v>
      </c>
      <c s="31" t="s">
        <v>7107</v>
      </c>
      <c s="26" t="s">
        <v>52</v>
      </c>
      <c s="32" t="s">
        <v>7103</v>
      </c>
      <c s="33" t="s">
        <v>82</v>
      </c>
      <c s="34">
        <v>1</v>
      </c>
      <c s="35">
        <v>0</v>
      </c>
      <c s="36">
        <f>ROUND(ROUND(H1074,2)*ROUND(G1074,5),2)</f>
      </c>
      <c r="O1074">
        <f>(I1074*21)/100</f>
      </c>
      <c t="s">
        <v>27</v>
      </c>
    </row>
    <row r="1075" spans="1:5" ht="12.75">
      <c r="A1075" s="37" t="s">
        <v>55</v>
      </c>
      <c r="E1075" s="38" t="s">
        <v>58</v>
      </c>
    </row>
    <row r="1076" spans="1:5" ht="12.75">
      <c r="A1076" s="39" t="s">
        <v>57</v>
      </c>
      <c r="E1076" s="40" t="s">
        <v>58</v>
      </c>
    </row>
    <row r="1077" spans="1:5" ht="12.75">
      <c r="A1077" t="s">
        <v>59</v>
      </c>
      <c r="E1077" s="38" t="s">
        <v>58</v>
      </c>
    </row>
    <row r="1078" spans="1:16" ht="12.75">
      <c r="A1078" s="26" t="s">
        <v>50</v>
      </c>
      <c s="31" t="s">
        <v>7108</v>
      </c>
      <c s="31" t="s">
        <v>7109</v>
      </c>
      <c s="26" t="s">
        <v>52</v>
      </c>
      <c s="32" t="s">
        <v>7103</v>
      </c>
      <c s="33" t="s">
        <v>82</v>
      </c>
      <c s="34">
        <v>1</v>
      </c>
      <c s="35">
        <v>0</v>
      </c>
      <c s="36">
        <f>ROUND(ROUND(H1078,2)*ROUND(G1078,5),2)</f>
      </c>
      <c r="O1078">
        <f>(I1078*21)/100</f>
      </c>
      <c t="s">
        <v>27</v>
      </c>
    </row>
    <row r="1079" spans="1:5" ht="12.75">
      <c r="A1079" s="37" t="s">
        <v>55</v>
      </c>
      <c r="E1079" s="38" t="s">
        <v>58</v>
      </c>
    </row>
    <row r="1080" spans="1:5" ht="12.75">
      <c r="A1080" s="39" t="s">
        <v>57</v>
      </c>
      <c r="E1080" s="40" t="s">
        <v>58</v>
      </c>
    </row>
    <row r="1081" spans="1:5" ht="12.75">
      <c r="A1081" t="s">
        <v>59</v>
      </c>
      <c r="E1081" s="38" t="s">
        <v>58</v>
      </c>
    </row>
    <row r="1082" spans="1:16" ht="12.75">
      <c r="A1082" s="26" t="s">
        <v>50</v>
      </c>
      <c s="31" t="s">
        <v>7110</v>
      </c>
      <c s="31" t="s">
        <v>7111</v>
      </c>
      <c s="26" t="s">
        <v>52</v>
      </c>
      <c s="32" t="s">
        <v>7103</v>
      </c>
      <c s="33" t="s">
        <v>82</v>
      </c>
      <c s="34">
        <v>1</v>
      </c>
      <c s="35">
        <v>0</v>
      </c>
      <c s="36">
        <f>ROUND(ROUND(H1082,2)*ROUND(G1082,5),2)</f>
      </c>
      <c r="O1082">
        <f>(I1082*21)/100</f>
      </c>
      <c t="s">
        <v>27</v>
      </c>
    </row>
    <row r="1083" spans="1:5" ht="12.75">
      <c r="A1083" s="37" t="s">
        <v>55</v>
      </c>
      <c r="E1083" s="38" t="s">
        <v>58</v>
      </c>
    </row>
    <row r="1084" spans="1:5" ht="12.75">
      <c r="A1084" s="39" t="s">
        <v>57</v>
      </c>
      <c r="E1084" s="40" t="s">
        <v>58</v>
      </c>
    </row>
    <row r="1085" spans="1:5" ht="12.75">
      <c r="A1085" t="s">
        <v>59</v>
      </c>
      <c r="E1085" s="38" t="s">
        <v>58</v>
      </c>
    </row>
    <row r="1086" spans="1:16" ht="12.75">
      <c r="A1086" s="26" t="s">
        <v>50</v>
      </c>
      <c s="31" t="s">
        <v>7112</v>
      </c>
      <c s="31" t="s">
        <v>7113</v>
      </c>
      <c s="26" t="s">
        <v>52</v>
      </c>
      <c s="32" t="s">
        <v>7114</v>
      </c>
      <c s="33" t="s">
        <v>82</v>
      </c>
      <c s="34">
        <v>1</v>
      </c>
      <c s="35">
        <v>0</v>
      </c>
      <c s="36">
        <f>ROUND(ROUND(H1086,2)*ROUND(G1086,5),2)</f>
      </c>
      <c r="O1086">
        <f>(I1086*21)/100</f>
      </c>
      <c t="s">
        <v>27</v>
      </c>
    </row>
    <row r="1087" spans="1:5" ht="12.75">
      <c r="A1087" s="37" t="s">
        <v>55</v>
      </c>
      <c r="E1087" s="38" t="s">
        <v>58</v>
      </c>
    </row>
    <row r="1088" spans="1:5" ht="12.75">
      <c r="A1088" s="39" t="s">
        <v>57</v>
      </c>
      <c r="E1088" s="40" t="s">
        <v>58</v>
      </c>
    </row>
    <row r="1089" spans="1:5" ht="12.75">
      <c r="A1089" t="s">
        <v>59</v>
      </c>
      <c r="E1089" s="38" t="s">
        <v>58</v>
      </c>
    </row>
    <row r="1090" spans="1:16" ht="12.75">
      <c r="A1090" s="26" t="s">
        <v>50</v>
      </c>
      <c s="31" t="s">
        <v>7115</v>
      </c>
      <c s="31" t="s">
        <v>7116</v>
      </c>
      <c s="26" t="s">
        <v>52</v>
      </c>
      <c s="32" t="s">
        <v>7117</v>
      </c>
      <c s="33" t="s">
        <v>82</v>
      </c>
      <c s="34">
        <v>1</v>
      </c>
      <c s="35">
        <v>0</v>
      </c>
      <c s="36">
        <f>ROUND(ROUND(H1090,2)*ROUND(G1090,5),2)</f>
      </c>
      <c r="O1090">
        <f>(I1090*21)/100</f>
      </c>
      <c t="s">
        <v>27</v>
      </c>
    </row>
    <row r="1091" spans="1:5" ht="12.75">
      <c r="A1091" s="37" t="s">
        <v>55</v>
      </c>
      <c r="E1091" s="38" t="s">
        <v>58</v>
      </c>
    </row>
    <row r="1092" spans="1:5" ht="12.75">
      <c r="A1092" s="39" t="s">
        <v>57</v>
      </c>
      <c r="E1092" s="40" t="s">
        <v>58</v>
      </c>
    </row>
    <row r="1093" spans="1:5" ht="12.75">
      <c r="A1093" t="s">
        <v>59</v>
      </c>
      <c r="E1093" s="38" t="s">
        <v>58</v>
      </c>
    </row>
    <row r="1094" spans="1:16" ht="12.75">
      <c r="A1094" s="26" t="s">
        <v>50</v>
      </c>
      <c s="31" t="s">
        <v>7118</v>
      </c>
      <c s="31" t="s">
        <v>7119</v>
      </c>
      <c s="26" t="s">
        <v>52</v>
      </c>
      <c s="32" t="s">
        <v>7120</v>
      </c>
      <c s="33" t="s">
        <v>76</v>
      </c>
      <c s="34">
        <v>3.134</v>
      </c>
      <c s="35">
        <v>0</v>
      </c>
      <c s="36">
        <f>ROUND(ROUND(H1094,2)*ROUND(G1094,5),2)</f>
      </c>
      <c r="O1094">
        <f>(I1094*21)/100</f>
      </c>
      <c t="s">
        <v>27</v>
      </c>
    </row>
    <row r="1095" spans="1:5" ht="12.75">
      <c r="A1095" s="37" t="s">
        <v>55</v>
      </c>
      <c r="E1095" s="38" t="s">
        <v>58</v>
      </c>
    </row>
    <row r="1096" spans="1:5" ht="12.75">
      <c r="A1096" s="39" t="s">
        <v>57</v>
      </c>
      <c r="E1096" s="40" t="s">
        <v>58</v>
      </c>
    </row>
    <row r="1097" spans="1:5" ht="12.75">
      <c r="A1097" t="s">
        <v>59</v>
      </c>
      <c r="E1097" s="38" t="s">
        <v>58</v>
      </c>
    </row>
    <row r="1098" spans="1:16" ht="25.5">
      <c r="A1098" s="26" t="s">
        <v>50</v>
      </c>
      <c s="31" t="s">
        <v>7121</v>
      </c>
      <c s="31" t="s">
        <v>7122</v>
      </c>
      <c s="26" t="s">
        <v>52</v>
      </c>
      <c s="32" t="s">
        <v>7123</v>
      </c>
      <c s="33" t="s">
        <v>82</v>
      </c>
      <c s="34">
        <v>1</v>
      </c>
      <c s="35">
        <v>0</v>
      </c>
      <c s="36">
        <f>ROUND(ROUND(H1098,2)*ROUND(G1098,5),2)</f>
      </c>
      <c r="O1098">
        <f>(I1098*21)/100</f>
      </c>
      <c t="s">
        <v>27</v>
      </c>
    </row>
    <row r="1099" spans="1:5" ht="12.75">
      <c r="A1099" s="37" t="s">
        <v>55</v>
      </c>
      <c r="E1099" s="38" t="s">
        <v>58</v>
      </c>
    </row>
    <row r="1100" spans="1:5" ht="12.75">
      <c r="A1100" s="39" t="s">
        <v>57</v>
      </c>
      <c r="E1100" s="40" t="s">
        <v>58</v>
      </c>
    </row>
    <row r="1101" spans="1:5" ht="12.75">
      <c r="A1101" t="s">
        <v>59</v>
      </c>
      <c r="E1101" s="38" t="s">
        <v>58</v>
      </c>
    </row>
    <row r="1102" spans="1:16" ht="12.75">
      <c r="A1102" s="26" t="s">
        <v>50</v>
      </c>
      <c s="31" t="s">
        <v>7124</v>
      </c>
      <c s="31" t="s">
        <v>7125</v>
      </c>
      <c s="26" t="s">
        <v>52</v>
      </c>
      <c s="32" t="s">
        <v>7126</v>
      </c>
      <c s="33" t="s">
        <v>82</v>
      </c>
      <c s="34">
        <v>1</v>
      </c>
      <c s="35">
        <v>0</v>
      </c>
      <c s="36">
        <f>ROUND(ROUND(H1102,2)*ROUND(G1102,5),2)</f>
      </c>
      <c r="O1102">
        <f>(I1102*21)/100</f>
      </c>
      <c t="s">
        <v>27</v>
      </c>
    </row>
    <row r="1103" spans="1:5" ht="12.75">
      <c r="A1103" s="37" t="s">
        <v>55</v>
      </c>
      <c r="E1103" s="38" t="s">
        <v>58</v>
      </c>
    </row>
    <row r="1104" spans="1:5" ht="12.75">
      <c r="A1104" s="39" t="s">
        <v>57</v>
      </c>
      <c r="E1104" s="40" t="s">
        <v>58</v>
      </c>
    </row>
    <row r="1105" spans="1:5" ht="12.75">
      <c r="A1105" t="s">
        <v>59</v>
      </c>
      <c r="E1105" s="38" t="s">
        <v>58</v>
      </c>
    </row>
    <row r="1106" spans="1:16" ht="25.5">
      <c r="A1106" s="26" t="s">
        <v>50</v>
      </c>
      <c s="31" t="s">
        <v>7127</v>
      </c>
      <c s="31" t="s">
        <v>7128</v>
      </c>
      <c s="26" t="s">
        <v>52</v>
      </c>
      <c s="32" t="s">
        <v>7129</v>
      </c>
      <c s="33" t="s">
        <v>82</v>
      </c>
      <c s="34">
        <v>1</v>
      </c>
      <c s="35">
        <v>0</v>
      </c>
      <c s="36">
        <f>ROUND(ROUND(H1106,2)*ROUND(G1106,5),2)</f>
      </c>
      <c r="O1106">
        <f>(I1106*21)/100</f>
      </c>
      <c t="s">
        <v>27</v>
      </c>
    </row>
    <row r="1107" spans="1:5" ht="12.75">
      <c r="A1107" s="37" t="s">
        <v>55</v>
      </c>
      <c r="E1107" s="38" t="s">
        <v>58</v>
      </c>
    </row>
    <row r="1108" spans="1:5" ht="12.75">
      <c r="A1108" s="39" t="s">
        <v>57</v>
      </c>
      <c r="E1108" s="40" t="s">
        <v>58</v>
      </c>
    </row>
    <row r="1109" spans="1:5" ht="12.75">
      <c r="A1109" t="s">
        <v>59</v>
      </c>
      <c r="E1109" s="38" t="s">
        <v>58</v>
      </c>
    </row>
    <row r="1110" spans="1:16" ht="12.75">
      <c r="A1110" s="26" t="s">
        <v>50</v>
      </c>
      <c s="31" t="s">
        <v>7130</v>
      </c>
      <c s="31" t="s">
        <v>7131</v>
      </c>
      <c s="26" t="s">
        <v>52</v>
      </c>
      <c s="32" t="s">
        <v>7094</v>
      </c>
      <c s="33" t="s">
        <v>82</v>
      </c>
      <c s="34">
        <v>1</v>
      </c>
      <c s="35">
        <v>0</v>
      </c>
      <c s="36">
        <f>ROUND(ROUND(H1110,2)*ROUND(G1110,5),2)</f>
      </c>
      <c r="O1110">
        <f>(I1110*21)/100</f>
      </c>
      <c t="s">
        <v>27</v>
      </c>
    </row>
    <row r="1111" spans="1:5" ht="12.75">
      <c r="A1111" s="37" t="s">
        <v>55</v>
      </c>
      <c r="E1111" s="38" t="s">
        <v>58</v>
      </c>
    </row>
    <row r="1112" spans="1:5" ht="12.75">
      <c r="A1112" s="39" t="s">
        <v>57</v>
      </c>
      <c r="E1112" s="40" t="s">
        <v>58</v>
      </c>
    </row>
    <row r="1113" spans="1:5" ht="12.75">
      <c r="A1113" t="s">
        <v>59</v>
      </c>
      <c r="E1113" s="38" t="s">
        <v>58</v>
      </c>
    </row>
    <row r="1114" spans="1:16" ht="12.75">
      <c r="A1114" s="26" t="s">
        <v>50</v>
      </c>
      <c s="31" t="s">
        <v>7132</v>
      </c>
      <c s="31" t="s">
        <v>7133</v>
      </c>
      <c s="26" t="s">
        <v>52</v>
      </c>
      <c s="32" t="s">
        <v>7134</v>
      </c>
      <c s="33" t="s">
        <v>82</v>
      </c>
      <c s="34">
        <v>1</v>
      </c>
      <c s="35">
        <v>0</v>
      </c>
      <c s="36">
        <f>ROUND(ROUND(H1114,2)*ROUND(G1114,5),2)</f>
      </c>
      <c r="O1114">
        <f>(I1114*21)/100</f>
      </c>
      <c t="s">
        <v>27</v>
      </c>
    </row>
    <row r="1115" spans="1:5" ht="12.75">
      <c r="A1115" s="37" t="s">
        <v>55</v>
      </c>
      <c r="E1115" s="38" t="s">
        <v>58</v>
      </c>
    </row>
    <row r="1116" spans="1:5" ht="12.75">
      <c r="A1116" s="39" t="s">
        <v>57</v>
      </c>
      <c r="E1116" s="40" t="s">
        <v>58</v>
      </c>
    </row>
    <row r="1117" spans="1:5" ht="12.75">
      <c r="A1117" t="s">
        <v>59</v>
      </c>
      <c r="E1117" s="38" t="s">
        <v>58</v>
      </c>
    </row>
    <row r="1118" spans="1:16" ht="12.75">
      <c r="A1118" s="26" t="s">
        <v>50</v>
      </c>
      <c s="31" t="s">
        <v>7135</v>
      </c>
      <c s="31" t="s">
        <v>7136</v>
      </c>
      <c s="26" t="s">
        <v>52</v>
      </c>
      <c s="32" t="s">
        <v>7137</v>
      </c>
      <c s="33" t="s">
        <v>82</v>
      </c>
      <c s="34">
        <v>1</v>
      </c>
      <c s="35">
        <v>0</v>
      </c>
      <c s="36">
        <f>ROUND(ROUND(H1118,2)*ROUND(G1118,5),2)</f>
      </c>
      <c r="O1118">
        <f>(I1118*21)/100</f>
      </c>
      <c t="s">
        <v>27</v>
      </c>
    </row>
    <row r="1119" spans="1:5" ht="12.75">
      <c r="A1119" s="37" t="s">
        <v>55</v>
      </c>
      <c r="E1119" s="38" t="s">
        <v>58</v>
      </c>
    </row>
    <row r="1120" spans="1:5" ht="12.75">
      <c r="A1120" s="39" t="s">
        <v>57</v>
      </c>
      <c r="E1120" s="40" t="s">
        <v>58</v>
      </c>
    </row>
    <row r="1121" spans="1:5" ht="12.75">
      <c r="A1121" t="s">
        <v>59</v>
      </c>
      <c r="E1121" s="38" t="s">
        <v>58</v>
      </c>
    </row>
    <row r="1122" spans="1:16" ht="12.75">
      <c r="A1122" s="26" t="s">
        <v>50</v>
      </c>
      <c s="31" t="s">
        <v>7138</v>
      </c>
      <c s="31" t="s">
        <v>7139</v>
      </c>
      <c s="26" t="s">
        <v>52</v>
      </c>
      <c s="32" t="s">
        <v>7137</v>
      </c>
      <c s="33" t="s">
        <v>82</v>
      </c>
      <c s="34">
        <v>1</v>
      </c>
      <c s="35">
        <v>0</v>
      </c>
      <c s="36">
        <f>ROUND(ROUND(H1122,2)*ROUND(G1122,5),2)</f>
      </c>
      <c r="O1122">
        <f>(I1122*21)/100</f>
      </c>
      <c t="s">
        <v>27</v>
      </c>
    </row>
    <row r="1123" spans="1:5" ht="12.75">
      <c r="A1123" s="37" t="s">
        <v>55</v>
      </c>
      <c r="E1123" s="38" t="s">
        <v>58</v>
      </c>
    </row>
    <row r="1124" spans="1:5" ht="12.75">
      <c r="A1124" s="39" t="s">
        <v>57</v>
      </c>
      <c r="E1124" s="40" t="s">
        <v>58</v>
      </c>
    </row>
    <row r="1125" spans="1:5" ht="12.75">
      <c r="A1125" t="s">
        <v>59</v>
      </c>
      <c r="E1125" s="38" t="s">
        <v>58</v>
      </c>
    </row>
    <row r="1126" spans="1:16" ht="12.75">
      <c r="A1126" s="26" t="s">
        <v>50</v>
      </c>
      <c s="31" t="s">
        <v>7140</v>
      </c>
      <c s="31" t="s">
        <v>7141</v>
      </c>
      <c s="26" t="s">
        <v>52</v>
      </c>
      <c s="32" t="s">
        <v>7103</v>
      </c>
      <c s="33" t="s">
        <v>82</v>
      </c>
      <c s="34">
        <v>1</v>
      </c>
      <c s="35">
        <v>0</v>
      </c>
      <c s="36">
        <f>ROUND(ROUND(H1126,2)*ROUND(G1126,5),2)</f>
      </c>
      <c r="O1126">
        <f>(I1126*21)/100</f>
      </c>
      <c t="s">
        <v>27</v>
      </c>
    </row>
    <row r="1127" spans="1:5" ht="12.75">
      <c r="A1127" s="37" t="s">
        <v>55</v>
      </c>
      <c r="E1127" s="38" t="s">
        <v>58</v>
      </c>
    </row>
    <row r="1128" spans="1:5" ht="12.75">
      <c r="A1128" s="39" t="s">
        <v>57</v>
      </c>
      <c r="E1128" s="40" t="s">
        <v>58</v>
      </c>
    </row>
    <row r="1129" spans="1:5" ht="12.75">
      <c r="A1129" t="s">
        <v>59</v>
      </c>
      <c r="E1129" s="38" t="s">
        <v>58</v>
      </c>
    </row>
    <row r="1130" spans="1:16" ht="12.75">
      <c r="A1130" s="26" t="s">
        <v>50</v>
      </c>
      <c s="31" t="s">
        <v>7142</v>
      </c>
      <c s="31" t="s">
        <v>7143</v>
      </c>
      <c s="26" t="s">
        <v>52</v>
      </c>
      <c s="32" t="s">
        <v>7103</v>
      </c>
      <c s="33" t="s">
        <v>82</v>
      </c>
      <c s="34">
        <v>1</v>
      </c>
      <c s="35">
        <v>0</v>
      </c>
      <c s="36">
        <f>ROUND(ROUND(H1130,2)*ROUND(G1130,5),2)</f>
      </c>
      <c r="O1130">
        <f>(I1130*21)/100</f>
      </c>
      <c t="s">
        <v>27</v>
      </c>
    </row>
    <row r="1131" spans="1:5" ht="12.75">
      <c r="A1131" s="37" t="s">
        <v>55</v>
      </c>
      <c r="E1131" s="38" t="s">
        <v>58</v>
      </c>
    </row>
    <row r="1132" spans="1:5" ht="12.75">
      <c r="A1132" s="39" t="s">
        <v>57</v>
      </c>
      <c r="E1132" s="40" t="s">
        <v>58</v>
      </c>
    </row>
    <row r="1133" spans="1:5" ht="12.75">
      <c r="A1133" t="s">
        <v>59</v>
      </c>
      <c r="E1133" s="38" t="s">
        <v>58</v>
      </c>
    </row>
    <row r="1134" spans="1:16" ht="12.75">
      <c r="A1134" s="26" t="s">
        <v>50</v>
      </c>
      <c s="31" t="s">
        <v>7144</v>
      </c>
      <c s="31" t="s">
        <v>7145</v>
      </c>
      <c s="26" t="s">
        <v>52</v>
      </c>
      <c s="32" t="s">
        <v>7103</v>
      </c>
      <c s="33" t="s">
        <v>82</v>
      </c>
      <c s="34">
        <v>1</v>
      </c>
      <c s="35">
        <v>0</v>
      </c>
      <c s="36">
        <f>ROUND(ROUND(H1134,2)*ROUND(G1134,5),2)</f>
      </c>
      <c r="O1134">
        <f>(I1134*21)/100</f>
      </c>
      <c t="s">
        <v>27</v>
      </c>
    </row>
    <row r="1135" spans="1:5" ht="12.75">
      <c r="A1135" s="37" t="s">
        <v>55</v>
      </c>
      <c r="E1135" s="38" t="s">
        <v>58</v>
      </c>
    </row>
    <row r="1136" spans="1:5" ht="12.75">
      <c r="A1136" s="39" t="s">
        <v>57</v>
      </c>
      <c r="E1136" s="40" t="s">
        <v>58</v>
      </c>
    </row>
    <row r="1137" spans="1:5" ht="12.75">
      <c r="A1137" t="s">
        <v>59</v>
      </c>
      <c r="E1137" s="38" t="s">
        <v>58</v>
      </c>
    </row>
    <row r="1138" spans="1:16" ht="12.75">
      <c r="A1138" s="26" t="s">
        <v>50</v>
      </c>
      <c s="31" t="s">
        <v>7146</v>
      </c>
      <c s="31" t="s">
        <v>7147</v>
      </c>
      <c s="26" t="s">
        <v>52</v>
      </c>
      <c s="32" t="s">
        <v>7103</v>
      </c>
      <c s="33" t="s">
        <v>82</v>
      </c>
      <c s="34">
        <v>1</v>
      </c>
      <c s="35">
        <v>0</v>
      </c>
      <c s="36">
        <f>ROUND(ROUND(H1138,2)*ROUND(G1138,5),2)</f>
      </c>
      <c r="O1138">
        <f>(I1138*21)/100</f>
      </c>
      <c t="s">
        <v>27</v>
      </c>
    </row>
    <row r="1139" spans="1:5" ht="12.75">
      <c r="A1139" s="37" t="s">
        <v>55</v>
      </c>
      <c r="E1139" s="38" t="s">
        <v>58</v>
      </c>
    </row>
    <row r="1140" spans="1:5" ht="12.75">
      <c r="A1140" s="39" t="s">
        <v>57</v>
      </c>
      <c r="E1140" s="40" t="s">
        <v>58</v>
      </c>
    </row>
    <row r="1141" spans="1:5" ht="12.75">
      <c r="A1141" t="s">
        <v>59</v>
      </c>
      <c r="E1141" s="38" t="s">
        <v>58</v>
      </c>
    </row>
    <row r="1142" spans="1:16" ht="12.75">
      <c r="A1142" s="26" t="s">
        <v>50</v>
      </c>
      <c s="31" t="s">
        <v>7148</v>
      </c>
      <c s="31" t="s">
        <v>7149</v>
      </c>
      <c s="26" t="s">
        <v>52</v>
      </c>
      <c s="32" t="s">
        <v>7103</v>
      </c>
      <c s="33" t="s">
        <v>82</v>
      </c>
      <c s="34">
        <v>1</v>
      </c>
      <c s="35">
        <v>0</v>
      </c>
      <c s="36">
        <f>ROUND(ROUND(H1142,2)*ROUND(G1142,5),2)</f>
      </c>
      <c r="O1142">
        <f>(I1142*21)/100</f>
      </c>
      <c t="s">
        <v>27</v>
      </c>
    </row>
    <row r="1143" spans="1:5" ht="12.75">
      <c r="A1143" s="37" t="s">
        <v>55</v>
      </c>
      <c r="E1143" s="38" t="s">
        <v>58</v>
      </c>
    </row>
    <row r="1144" spans="1:5" ht="12.75">
      <c r="A1144" s="39" t="s">
        <v>57</v>
      </c>
      <c r="E1144" s="40" t="s">
        <v>58</v>
      </c>
    </row>
    <row r="1145" spans="1:5" ht="12.75">
      <c r="A1145" t="s">
        <v>59</v>
      </c>
      <c r="E1145" s="38" t="s">
        <v>58</v>
      </c>
    </row>
    <row r="1146" spans="1:16" ht="12.75">
      <c r="A1146" s="26" t="s">
        <v>50</v>
      </c>
      <c s="31" t="s">
        <v>7150</v>
      </c>
      <c s="31" t="s">
        <v>7151</v>
      </c>
      <c s="26" t="s">
        <v>52</v>
      </c>
      <c s="32" t="s">
        <v>7152</v>
      </c>
      <c s="33" t="s">
        <v>82</v>
      </c>
      <c s="34">
        <v>1</v>
      </c>
      <c s="35">
        <v>0</v>
      </c>
      <c s="36">
        <f>ROUND(ROUND(H1146,2)*ROUND(G1146,5),2)</f>
      </c>
      <c r="O1146">
        <f>(I1146*21)/100</f>
      </c>
      <c t="s">
        <v>27</v>
      </c>
    </row>
    <row r="1147" spans="1:5" ht="12.75">
      <c r="A1147" s="37" t="s">
        <v>55</v>
      </c>
      <c r="E1147" s="38" t="s">
        <v>58</v>
      </c>
    </row>
    <row r="1148" spans="1:5" ht="12.75">
      <c r="A1148" s="39" t="s">
        <v>57</v>
      </c>
      <c r="E1148" s="40" t="s">
        <v>58</v>
      </c>
    </row>
    <row r="1149" spans="1:5" ht="12.75">
      <c r="A1149" t="s">
        <v>59</v>
      </c>
      <c r="E1149" s="38" t="s">
        <v>58</v>
      </c>
    </row>
    <row r="1150" spans="1:16" ht="12.75">
      <c r="A1150" s="26" t="s">
        <v>50</v>
      </c>
      <c s="31" t="s">
        <v>7153</v>
      </c>
      <c s="31" t="s">
        <v>7154</v>
      </c>
      <c s="26" t="s">
        <v>52</v>
      </c>
      <c s="32" t="s">
        <v>7155</v>
      </c>
      <c s="33" t="s">
        <v>76</v>
      </c>
      <c s="34">
        <v>4.1</v>
      </c>
      <c s="35">
        <v>0</v>
      </c>
      <c s="36">
        <f>ROUND(ROUND(H1150,2)*ROUND(G1150,5),2)</f>
      </c>
      <c r="O1150">
        <f>(I1150*21)/100</f>
      </c>
      <c t="s">
        <v>27</v>
      </c>
    </row>
    <row r="1151" spans="1:5" ht="12.75">
      <c r="A1151" s="37" t="s">
        <v>55</v>
      </c>
      <c r="E1151" s="38" t="s">
        <v>58</v>
      </c>
    </row>
    <row r="1152" spans="1:5" ht="12.75">
      <c r="A1152" s="39" t="s">
        <v>57</v>
      </c>
      <c r="E1152" s="40" t="s">
        <v>58</v>
      </c>
    </row>
    <row r="1153" spans="1:5" ht="12.75">
      <c r="A1153" t="s">
        <v>59</v>
      </c>
      <c r="E1153" s="38" t="s">
        <v>58</v>
      </c>
    </row>
    <row r="1154" spans="1:16" ht="12.75">
      <c r="A1154" s="26" t="s">
        <v>50</v>
      </c>
      <c s="31" t="s">
        <v>7156</v>
      </c>
      <c s="31" t="s">
        <v>7157</v>
      </c>
      <c s="26" t="s">
        <v>52</v>
      </c>
      <c s="32" t="s">
        <v>7158</v>
      </c>
      <c s="33" t="s">
        <v>76</v>
      </c>
      <c s="34">
        <v>3.4</v>
      </c>
      <c s="35">
        <v>0</v>
      </c>
      <c s="36">
        <f>ROUND(ROUND(H1154,2)*ROUND(G1154,5),2)</f>
      </c>
      <c r="O1154">
        <f>(I1154*21)/100</f>
      </c>
      <c t="s">
        <v>27</v>
      </c>
    </row>
    <row r="1155" spans="1:5" ht="12.75">
      <c r="A1155" s="37" t="s">
        <v>55</v>
      </c>
      <c r="E1155" s="38" t="s">
        <v>58</v>
      </c>
    </row>
    <row r="1156" spans="1:5" ht="12.75">
      <c r="A1156" s="39" t="s">
        <v>57</v>
      </c>
      <c r="E1156" s="40" t="s">
        <v>58</v>
      </c>
    </row>
    <row r="1157" spans="1:5" ht="12.75">
      <c r="A1157" t="s">
        <v>59</v>
      </c>
      <c r="E1157" s="38" t="s">
        <v>58</v>
      </c>
    </row>
    <row r="1158" spans="1:16" ht="25.5">
      <c r="A1158" s="26" t="s">
        <v>50</v>
      </c>
      <c s="31" t="s">
        <v>7159</v>
      </c>
      <c s="31" t="s">
        <v>7160</v>
      </c>
      <c s="26" t="s">
        <v>52</v>
      </c>
      <c s="32" t="s">
        <v>7161</v>
      </c>
      <c s="33" t="s">
        <v>76</v>
      </c>
      <c s="34">
        <v>2.608</v>
      </c>
      <c s="35">
        <v>0</v>
      </c>
      <c s="36">
        <f>ROUND(ROUND(H1158,2)*ROUND(G1158,5),2)</f>
      </c>
      <c r="O1158">
        <f>(I1158*21)/100</f>
      </c>
      <c t="s">
        <v>27</v>
      </c>
    </row>
    <row r="1159" spans="1:5" ht="12.75">
      <c r="A1159" s="37" t="s">
        <v>55</v>
      </c>
      <c r="E1159" s="38" t="s">
        <v>58</v>
      </c>
    </row>
    <row r="1160" spans="1:5" ht="12.75">
      <c r="A1160" s="39" t="s">
        <v>57</v>
      </c>
      <c r="E1160" s="40" t="s">
        <v>58</v>
      </c>
    </row>
    <row r="1161" spans="1:5" ht="12.75">
      <c r="A1161" t="s">
        <v>59</v>
      </c>
      <c r="E1161" s="38" t="s">
        <v>58</v>
      </c>
    </row>
    <row r="1162" spans="1:16" ht="25.5">
      <c r="A1162" s="26" t="s">
        <v>50</v>
      </c>
      <c s="31" t="s">
        <v>7162</v>
      </c>
      <c s="31" t="s">
        <v>7160</v>
      </c>
      <c s="26" t="s">
        <v>2502</v>
      </c>
      <c s="32" t="s">
        <v>7161</v>
      </c>
      <c s="33" t="s">
        <v>76</v>
      </c>
      <c s="34">
        <v>14.393</v>
      </c>
      <c s="35">
        <v>0</v>
      </c>
      <c s="36">
        <f>ROUND(ROUND(H1162,2)*ROUND(G1162,5),2)</f>
      </c>
      <c r="O1162">
        <f>(I1162*21)/100</f>
      </c>
      <c t="s">
        <v>27</v>
      </c>
    </row>
    <row r="1163" spans="1:5" ht="12.75">
      <c r="A1163" s="37" t="s">
        <v>55</v>
      </c>
      <c r="E1163" s="38" t="s">
        <v>58</v>
      </c>
    </row>
    <row r="1164" spans="1:5" ht="12.75">
      <c r="A1164" s="39" t="s">
        <v>57</v>
      </c>
      <c r="E1164" s="40" t="s">
        <v>58</v>
      </c>
    </row>
    <row r="1165" spans="1:5" ht="12.75">
      <c r="A1165" t="s">
        <v>59</v>
      </c>
      <c r="E1165" s="38" t="s">
        <v>58</v>
      </c>
    </row>
    <row r="1166" spans="1:16" ht="25.5">
      <c r="A1166" s="26" t="s">
        <v>50</v>
      </c>
      <c s="31" t="s">
        <v>7163</v>
      </c>
      <c s="31" t="s">
        <v>7160</v>
      </c>
      <c s="26" t="s">
        <v>2505</v>
      </c>
      <c s="32" t="s">
        <v>7161</v>
      </c>
      <c s="33" t="s">
        <v>76</v>
      </c>
      <c s="34">
        <v>24.063</v>
      </c>
      <c s="35">
        <v>0</v>
      </c>
      <c s="36">
        <f>ROUND(ROUND(H1166,2)*ROUND(G1166,5),2)</f>
      </c>
      <c r="O1166">
        <f>(I1166*21)/100</f>
      </c>
      <c t="s">
        <v>27</v>
      </c>
    </row>
    <row r="1167" spans="1:5" ht="12.75">
      <c r="A1167" s="37" t="s">
        <v>55</v>
      </c>
      <c r="E1167" s="38" t="s">
        <v>58</v>
      </c>
    </row>
    <row r="1168" spans="1:5" ht="12.75">
      <c r="A1168" s="39" t="s">
        <v>57</v>
      </c>
      <c r="E1168" s="40" t="s">
        <v>58</v>
      </c>
    </row>
    <row r="1169" spans="1:5" ht="12.75">
      <c r="A1169" t="s">
        <v>59</v>
      </c>
      <c r="E1169" s="38" t="s">
        <v>58</v>
      </c>
    </row>
    <row r="1170" spans="1:16" ht="25.5">
      <c r="A1170" s="26" t="s">
        <v>50</v>
      </c>
      <c s="31" t="s">
        <v>7164</v>
      </c>
      <c s="31" t="s">
        <v>7165</v>
      </c>
      <c s="26" t="s">
        <v>52</v>
      </c>
      <c s="32" t="s">
        <v>7166</v>
      </c>
      <c s="33" t="s">
        <v>70</v>
      </c>
      <c s="34">
        <v>1</v>
      </c>
      <c s="35">
        <v>0</v>
      </c>
      <c s="36">
        <f>ROUND(ROUND(H1170,2)*ROUND(G1170,5),2)</f>
      </c>
      <c r="O1170">
        <f>(I1170*21)/100</f>
      </c>
      <c t="s">
        <v>27</v>
      </c>
    </row>
    <row r="1171" spans="1:5" ht="12.75">
      <c r="A1171" s="37" t="s">
        <v>55</v>
      </c>
      <c r="E1171" s="38" t="s">
        <v>58</v>
      </c>
    </row>
    <row r="1172" spans="1:5" ht="12.75">
      <c r="A1172" s="39" t="s">
        <v>57</v>
      </c>
      <c r="E1172" s="40" t="s">
        <v>58</v>
      </c>
    </row>
    <row r="1173" spans="1:5" ht="12.75">
      <c r="A1173" t="s">
        <v>59</v>
      </c>
      <c r="E1173" s="38" t="s">
        <v>58</v>
      </c>
    </row>
    <row r="1174" spans="1:16" ht="25.5">
      <c r="A1174" s="26" t="s">
        <v>50</v>
      </c>
      <c s="31" t="s">
        <v>7167</v>
      </c>
      <c s="31" t="s">
        <v>7165</v>
      </c>
      <c s="26" t="s">
        <v>2502</v>
      </c>
      <c s="32" t="s">
        <v>7166</v>
      </c>
      <c s="33" t="s">
        <v>70</v>
      </c>
      <c s="34">
        <v>1</v>
      </c>
      <c s="35">
        <v>0</v>
      </c>
      <c s="36">
        <f>ROUND(ROUND(H1174,2)*ROUND(G1174,5),2)</f>
      </c>
      <c r="O1174">
        <f>(I1174*21)/100</f>
      </c>
      <c t="s">
        <v>27</v>
      </c>
    </row>
    <row r="1175" spans="1:5" ht="12.75">
      <c r="A1175" s="37" t="s">
        <v>55</v>
      </c>
      <c r="E1175" s="38" t="s">
        <v>58</v>
      </c>
    </row>
    <row r="1176" spans="1:5" ht="12.75">
      <c r="A1176" s="39" t="s">
        <v>57</v>
      </c>
      <c r="E1176" s="40" t="s">
        <v>58</v>
      </c>
    </row>
    <row r="1177" spans="1:5" ht="12.75">
      <c r="A1177" t="s">
        <v>59</v>
      </c>
      <c r="E1177"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54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7168</v>
      </c>
      <c s="41">
        <f>0+I9</f>
      </c>
      <c r="O3" t="s">
        <v>22</v>
      </c>
      <c t="s">
        <v>27</v>
      </c>
    </row>
    <row r="4" spans="1:16" ht="15" customHeight="1">
      <c r="A4" t="s">
        <v>16</v>
      </c>
      <c s="12" t="s">
        <v>17</v>
      </c>
      <c s="13" t="s">
        <v>3464</v>
      </c>
      <c s="1"/>
      <c s="14" t="s">
        <v>3465</v>
      </c>
      <c s="1"/>
      <c s="1"/>
      <c s="11"/>
      <c s="11"/>
      <c r="O4" t="s">
        <v>23</v>
      </c>
      <c t="s">
        <v>27</v>
      </c>
    </row>
    <row r="5" spans="1:16" ht="12.75" customHeight="1">
      <c r="A5" t="s">
        <v>20</v>
      </c>
      <c s="16" t="s">
        <v>21</v>
      </c>
      <c s="17" t="s">
        <v>7168</v>
      </c>
      <c s="6"/>
      <c s="18" t="s">
        <v>7169</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7168</v>
      </c>
      <c s="27"/>
      <c s="29" t="s">
        <v>7169</v>
      </c>
      <c s="27"/>
      <c s="27"/>
      <c s="27"/>
      <c s="30">
        <f>0+Q9</f>
      </c>
      <c r="O9">
        <f>0+R9</f>
      </c>
      <c r="Q9">
        <f>0+I10+I14+I18+I22+I26+I30+I34+I38+I42+I46+I50+I54+I58+I62+I66+I70+I74+I78+I82+I86+I90+I94+I98+I102+I106+I110+I114+I118+I122+I126+I130+I134+I138+I142+I146+I150+I154+I158+I162+I166+I170+I174+I178+I182+I186+I190+I194+I198+I202+I206+I210+I214+I218+I222+I226+I230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f>
      </c>
      <c>
        <f>0+O10+O14+O18+O22+O26+O30+O34+O38+O42+O46+O50+O54+O58+O62+O66+O70+O74+O78+O82+O86+O90+O94+O98+O102+O106+O110+O114+O118+O122+O126+O130+O134+O138+O142+O146+O150+O154+O158+O162+O166+O170+O174+O178+O182+O186+O190+O194+O198+O202+O206+O210+O214+O218+O222+O226+O230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f>
      </c>
    </row>
    <row r="10" spans="1:16" ht="12.75">
      <c r="A10" s="26" t="s">
        <v>50</v>
      </c>
      <c s="31" t="s">
        <v>7171</v>
      </c>
      <c s="31" t="s">
        <v>7172</v>
      </c>
      <c s="26" t="s">
        <v>52</v>
      </c>
      <c s="32" t="s">
        <v>7173</v>
      </c>
      <c s="33" t="s">
        <v>82</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25.5">
      <c r="A14" s="26" t="s">
        <v>50</v>
      </c>
      <c s="31" t="s">
        <v>7174</v>
      </c>
      <c s="31" t="s">
        <v>7175</v>
      </c>
      <c s="26" t="s">
        <v>52</v>
      </c>
      <c s="32" t="s">
        <v>7176</v>
      </c>
      <c s="33" t="s">
        <v>82</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25.5">
      <c r="A18" s="26" t="s">
        <v>50</v>
      </c>
      <c s="31" t="s">
        <v>7177</v>
      </c>
      <c s="31" t="s">
        <v>7178</v>
      </c>
      <c s="26" t="s">
        <v>52</v>
      </c>
      <c s="32" t="s">
        <v>7179</v>
      </c>
      <c s="33" t="s">
        <v>82</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25.5">
      <c r="A22" s="26" t="s">
        <v>50</v>
      </c>
      <c s="31" t="s">
        <v>7180</v>
      </c>
      <c s="31" t="s">
        <v>7181</v>
      </c>
      <c s="26" t="s">
        <v>52</v>
      </c>
      <c s="32" t="s">
        <v>7182</v>
      </c>
      <c s="33" t="s">
        <v>82</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38.25">
      <c r="A26" s="26" t="s">
        <v>50</v>
      </c>
      <c s="31" t="s">
        <v>7183</v>
      </c>
      <c s="31" t="s">
        <v>7184</v>
      </c>
      <c s="26" t="s">
        <v>52</v>
      </c>
      <c s="32" t="s">
        <v>7185</v>
      </c>
      <c s="33" t="s">
        <v>82</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7186</v>
      </c>
      <c s="31" t="s">
        <v>7187</v>
      </c>
      <c s="26" t="s">
        <v>52</v>
      </c>
      <c s="32" t="s">
        <v>7188</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7189</v>
      </c>
      <c s="31" t="s">
        <v>7190</v>
      </c>
      <c s="26" t="s">
        <v>52</v>
      </c>
      <c s="32" t="s">
        <v>7191</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7192</v>
      </c>
      <c s="31" t="s">
        <v>7193</v>
      </c>
      <c s="26" t="s">
        <v>52</v>
      </c>
      <c s="32" t="s">
        <v>7194</v>
      </c>
      <c s="33" t="s">
        <v>82</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7195</v>
      </c>
      <c s="31" t="s">
        <v>7196</v>
      </c>
      <c s="26" t="s">
        <v>52</v>
      </c>
      <c s="32" t="s">
        <v>7197</v>
      </c>
      <c s="33" t="s">
        <v>82</v>
      </c>
      <c s="34">
        <v>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7198</v>
      </c>
      <c s="31" t="s">
        <v>7199</v>
      </c>
      <c s="26" t="s">
        <v>52</v>
      </c>
      <c s="32" t="s">
        <v>7200</v>
      </c>
      <c s="33" t="s">
        <v>82</v>
      </c>
      <c s="34">
        <v>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7201</v>
      </c>
      <c s="31" t="s">
        <v>7202</v>
      </c>
      <c s="26" t="s">
        <v>52</v>
      </c>
      <c s="32" t="s">
        <v>7203</v>
      </c>
      <c s="33" t="s">
        <v>82</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25.5">
      <c r="A54" s="26" t="s">
        <v>50</v>
      </c>
      <c s="31" t="s">
        <v>7204</v>
      </c>
      <c s="31" t="s">
        <v>7205</v>
      </c>
      <c s="26" t="s">
        <v>52</v>
      </c>
      <c s="32" t="s">
        <v>7206</v>
      </c>
      <c s="33" t="s">
        <v>82</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25.5">
      <c r="A58" s="26" t="s">
        <v>50</v>
      </c>
      <c s="31" t="s">
        <v>7207</v>
      </c>
      <c s="31" t="s">
        <v>7208</v>
      </c>
      <c s="26" t="s">
        <v>52</v>
      </c>
      <c s="32" t="s">
        <v>7209</v>
      </c>
      <c s="33" t="s">
        <v>82</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7210</v>
      </c>
      <c s="31" t="s">
        <v>7211</v>
      </c>
      <c s="26" t="s">
        <v>52</v>
      </c>
      <c s="32" t="s">
        <v>7212</v>
      </c>
      <c s="33" t="s">
        <v>82</v>
      </c>
      <c s="34">
        <v>1</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12.75">
      <c r="A66" s="26" t="s">
        <v>50</v>
      </c>
      <c s="31" t="s">
        <v>7213</v>
      </c>
      <c s="31" t="s">
        <v>7214</v>
      </c>
      <c s="26" t="s">
        <v>52</v>
      </c>
      <c s="32" t="s">
        <v>7212</v>
      </c>
      <c s="33" t="s">
        <v>82</v>
      </c>
      <c s="34">
        <v>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12.75">
      <c r="A70" s="26" t="s">
        <v>50</v>
      </c>
      <c s="31" t="s">
        <v>7215</v>
      </c>
      <c s="31" t="s">
        <v>7214</v>
      </c>
      <c s="26" t="s">
        <v>2502</v>
      </c>
      <c s="32" t="s">
        <v>7216</v>
      </c>
      <c s="33" t="s">
        <v>82</v>
      </c>
      <c s="34">
        <v>1</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12.75">
      <c r="A74" s="26" t="s">
        <v>50</v>
      </c>
      <c s="31" t="s">
        <v>7217</v>
      </c>
      <c s="31" t="s">
        <v>7218</v>
      </c>
      <c s="26" t="s">
        <v>52</v>
      </c>
      <c s="32" t="s">
        <v>7212</v>
      </c>
      <c s="33" t="s">
        <v>82</v>
      </c>
      <c s="34">
        <v>1</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7219</v>
      </c>
      <c s="31" t="s">
        <v>7220</v>
      </c>
      <c s="26" t="s">
        <v>52</v>
      </c>
      <c s="32" t="s">
        <v>7212</v>
      </c>
      <c s="33" t="s">
        <v>82</v>
      </c>
      <c s="34">
        <v>1</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12.75">
      <c r="A82" s="26" t="s">
        <v>50</v>
      </c>
      <c s="31" t="s">
        <v>7221</v>
      </c>
      <c s="31" t="s">
        <v>7222</v>
      </c>
      <c s="26" t="s">
        <v>52</v>
      </c>
      <c s="32" t="s">
        <v>7223</v>
      </c>
      <c s="33" t="s">
        <v>82</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7224</v>
      </c>
      <c s="31" t="s">
        <v>7225</v>
      </c>
      <c s="26" t="s">
        <v>52</v>
      </c>
      <c s="32" t="s">
        <v>7226</v>
      </c>
      <c s="33" t="s">
        <v>82</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25.5">
      <c r="A90" s="26" t="s">
        <v>50</v>
      </c>
      <c s="31" t="s">
        <v>7227</v>
      </c>
      <c s="31" t="s">
        <v>7228</v>
      </c>
      <c s="26" t="s">
        <v>52</v>
      </c>
      <c s="32" t="s">
        <v>7229</v>
      </c>
      <c s="33" t="s">
        <v>82</v>
      </c>
      <c s="34">
        <v>1</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25.5">
      <c r="A94" s="26" t="s">
        <v>50</v>
      </c>
      <c s="31" t="s">
        <v>7230</v>
      </c>
      <c s="31" t="s">
        <v>7231</v>
      </c>
      <c s="26" t="s">
        <v>52</v>
      </c>
      <c s="32" t="s">
        <v>7232</v>
      </c>
      <c s="33" t="s">
        <v>82</v>
      </c>
      <c s="34">
        <v>1</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25.5">
      <c r="A98" s="26" t="s">
        <v>50</v>
      </c>
      <c s="31" t="s">
        <v>7233</v>
      </c>
      <c s="31" t="s">
        <v>7234</v>
      </c>
      <c s="26" t="s">
        <v>52</v>
      </c>
      <c s="32" t="s">
        <v>7235</v>
      </c>
      <c s="33" t="s">
        <v>82</v>
      </c>
      <c s="34">
        <v>1</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25.5">
      <c r="A102" s="26" t="s">
        <v>50</v>
      </c>
      <c s="31" t="s">
        <v>7236</v>
      </c>
      <c s="31" t="s">
        <v>7237</v>
      </c>
      <c s="26" t="s">
        <v>52</v>
      </c>
      <c s="32" t="s">
        <v>7238</v>
      </c>
      <c s="33" t="s">
        <v>82</v>
      </c>
      <c s="34">
        <v>1</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25.5">
      <c r="A106" s="26" t="s">
        <v>50</v>
      </c>
      <c s="31" t="s">
        <v>7239</v>
      </c>
      <c s="31" t="s">
        <v>7240</v>
      </c>
      <c s="26" t="s">
        <v>52</v>
      </c>
      <c s="32" t="s">
        <v>7241</v>
      </c>
      <c s="33" t="s">
        <v>82</v>
      </c>
      <c s="34">
        <v>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25.5">
      <c r="A110" s="26" t="s">
        <v>50</v>
      </c>
      <c s="31" t="s">
        <v>7242</v>
      </c>
      <c s="31" t="s">
        <v>7243</v>
      </c>
      <c s="26" t="s">
        <v>52</v>
      </c>
      <c s="32" t="s">
        <v>7244</v>
      </c>
      <c s="33" t="s">
        <v>82</v>
      </c>
      <c s="34">
        <v>1</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25.5">
      <c r="A114" s="26" t="s">
        <v>50</v>
      </c>
      <c s="31" t="s">
        <v>7245</v>
      </c>
      <c s="31" t="s">
        <v>7246</v>
      </c>
      <c s="26" t="s">
        <v>52</v>
      </c>
      <c s="32" t="s">
        <v>7247</v>
      </c>
      <c s="33" t="s">
        <v>82</v>
      </c>
      <c s="34">
        <v>1</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25.5">
      <c r="A118" s="26" t="s">
        <v>50</v>
      </c>
      <c s="31" t="s">
        <v>7248</v>
      </c>
      <c s="31" t="s">
        <v>7249</v>
      </c>
      <c s="26" t="s">
        <v>52</v>
      </c>
      <c s="32" t="s">
        <v>7250</v>
      </c>
      <c s="33" t="s">
        <v>82</v>
      </c>
      <c s="34">
        <v>1</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12.75">
      <c r="A122" s="26" t="s">
        <v>50</v>
      </c>
      <c s="31" t="s">
        <v>7251</v>
      </c>
      <c s="31" t="s">
        <v>7252</v>
      </c>
      <c s="26" t="s">
        <v>52</v>
      </c>
      <c s="32" t="s">
        <v>7253</v>
      </c>
      <c s="33" t="s">
        <v>82</v>
      </c>
      <c s="34">
        <v>1</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12.75">
      <c r="A126" s="26" t="s">
        <v>50</v>
      </c>
      <c s="31" t="s">
        <v>7254</v>
      </c>
      <c s="31" t="s">
        <v>7255</v>
      </c>
      <c s="26" t="s">
        <v>52</v>
      </c>
      <c s="32" t="s">
        <v>7256</v>
      </c>
      <c s="33" t="s">
        <v>82</v>
      </c>
      <c s="34">
        <v>1</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12.75">
      <c r="A130" s="26" t="s">
        <v>50</v>
      </c>
      <c s="31" t="s">
        <v>7257</v>
      </c>
      <c s="31" t="s">
        <v>7258</v>
      </c>
      <c s="26" t="s">
        <v>52</v>
      </c>
      <c s="32" t="s">
        <v>7259</v>
      </c>
      <c s="33" t="s">
        <v>82</v>
      </c>
      <c s="34">
        <v>1</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12.75">
      <c r="A134" s="26" t="s">
        <v>50</v>
      </c>
      <c s="31" t="s">
        <v>7260</v>
      </c>
      <c s="31" t="s">
        <v>7261</v>
      </c>
      <c s="26" t="s">
        <v>52</v>
      </c>
      <c s="32" t="s">
        <v>7262</v>
      </c>
      <c s="33" t="s">
        <v>82</v>
      </c>
      <c s="34">
        <v>1</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25.5">
      <c r="A138" s="26" t="s">
        <v>50</v>
      </c>
      <c s="31" t="s">
        <v>7263</v>
      </c>
      <c s="31" t="s">
        <v>7264</v>
      </c>
      <c s="26" t="s">
        <v>52</v>
      </c>
      <c s="32" t="s">
        <v>7265</v>
      </c>
      <c s="33" t="s">
        <v>82</v>
      </c>
      <c s="34">
        <v>1</v>
      </c>
      <c s="35">
        <v>0</v>
      </c>
      <c s="36">
        <f>ROUND(ROUND(H138,2)*ROUND(G138,5),2)</f>
      </c>
      <c r="O138">
        <f>(I138*21)/100</f>
      </c>
      <c t="s">
        <v>27</v>
      </c>
    </row>
    <row r="139" spans="1:5" ht="12.75">
      <c r="A139" s="37" t="s">
        <v>55</v>
      </c>
      <c r="E139" s="38" t="s">
        <v>58</v>
      </c>
    </row>
    <row r="140" spans="1:5" ht="12.75">
      <c r="A140" s="39" t="s">
        <v>57</v>
      </c>
      <c r="E140" s="40" t="s">
        <v>58</v>
      </c>
    </row>
    <row r="141" spans="1:5" ht="12.75">
      <c r="A141" t="s">
        <v>59</v>
      </c>
      <c r="E141" s="38" t="s">
        <v>58</v>
      </c>
    </row>
    <row r="142" spans="1:16" ht="12.75">
      <c r="A142" s="26" t="s">
        <v>50</v>
      </c>
      <c s="31" t="s">
        <v>7266</v>
      </c>
      <c s="31" t="s">
        <v>7267</v>
      </c>
      <c s="26" t="s">
        <v>52</v>
      </c>
      <c s="32" t="s">
        <v>7268</v>
      </c>
      <c s="33" t="s">
        <v>82</v>
      </c>
      <c s="34">
        <v>1</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12.75">
      <c r="A146" s="26" t="s">
        <v>50</v>
      </c>
      <c s="31" t="s">
        <v>7269</v>
      </c>
      <c s="31" t="s">
        <v>7270</v>
      </c>
      <c s="26" t="s">
        <v>52</v>
      </c>
      <c s="32" t="s">
        <v>7271</v>
      </c>
      <c s="33" t="s">
        <v>82</v>
      </c>
      <c s="34">
        <v>1</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6" ht="12.75">
      <c r="A150" s="26" t="s">
        <v>50</v>
      </c>
      <c s="31" t="s">
        <v>7272</v>
      </c>
      <c s="31" t="s">
        <v>7273</v>
      </c>
      <c s="26" t="s">
        <v>52</v>
      </c>
      <c s="32" t="s">
        <v>7271</v>
      </c>
      <c s="33" t="s">
        <v>82</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12.75">
      <c r="A154" s="26" t="s">
        <v>50</v>
      </c>
      <c s="31" t="s">
        <v>7274</v>
      </c>
      <c s="31" t="s">
        <v>7275</v>
      </c>
      <c s="26" t="s">
        <v>52</v>
      </c>
      <c s="32" t="s">
        <v>7271</v>
      </c>
      <c s="33" t="s">
        <v>82</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6" ht="25.5">
      <c r="A158" s="26" t="s">
        <v>50</v>
      </c>
      <c s="31" t="s">
        <v>7276</v>
      </c>
      <c s="31" t="s">
        <v>7277</v>
      </c>
      <c s="26" t="s">
        <v>52</v>
      </c>
      <c s="32" t="s">
        <v>7278</v>
      </c>
      <c s="33" t="s">
        <v>82</v>
      </c>
      <c s="34">
        <v>1</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25.5">
      <c r="A162" s="26" t="s">
        <v>50</v>
      </c>
      <c s="31" t="s">
        <v>7279</v>
      </c>
      <c s="31" t="s">
        <v>7280</v>
      </c>
      <c s="26" t="s">
        <v>52</v>
      </c>
      <c s="32" t="s">
        <v>7281</v>
      </c>
      <c s="33" t="s">
        <v>82</v>
      </c>
      <c s="34">
        <v>1</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25.5">
      <c r="A166" s="26" t="s">
        <v>50</v>
      </c>
      <c s="31" t="s">
        <v>7282</v>
      </c>
      <c s="31" t="s">
        <v>7283</v>
      </c>
      <c s="26" t="s">
        <v>52</v>
      </c>
      <c s="32" t="s">
        <v>7284</v>
      </c>
      <c s="33" t="s">
        <v>82</v>
      </c>
      <c s="34">
        <v>1</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25.5">
      <c r="A170" s="26" t="s">
        <v>50</v>
      </c>
      <c s="31" t="s">
        <v>7285</v>
      </c>
      <c s="31" t="s">
        <v>7286</v>
      </c>
      <c s="26" t="s">
        <v>52</v>
      </c>
      <c s="32" t="s">
        <v>7287</v>
      </c>
      <c s="33" t="s">
        <v>82</v>
      </c>
      <c s="34">
        <v>1</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25.5">
      <c r="A174" s="26" t="s">
        <v>50</v>
      </c>
      <c s="31" t="s">
        <v>7288</v>
      </c>
      <c s="31" t="s">
        <v>7289</v>
      </c>
      <c s="26" t="s">
        <v>52</v>
      </c>
      <c s="32" t="s">
        <v>7290</v>
      </c>
      <c s="33" t="s">
        <v>82</v>
      </c>
      <c s="34">
        <v>1</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25.5">
      <c r="A178" s="26" t="s">
        <v>50</v>
      </c>
      <c s="31" t="s">
        <v>7291</v>
      </c>
      <c s="31" t="s">
        <v>7292</v>
      </c>
      <c s="26" t="s">
        <v>52</v>
      </c>
      <c s="32" t="s">
        <v>7293</v>
      </c>
      <c s="33" t="s">
        <v>82</v>
      </c>
      <c s="34">
        <v>1</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25.5">
      <c r="A182" s="26" t="s">
        <v>50</v>
      </c>
      <c s="31" t="s">
        <v>7294</v>
      </c>
      <c s="31" t="s">
        <v>7295</v>
      </c>
      <c s="26" t="s">
        <v>52</v>
      </c>
      <c s="32" t="s">
        <v>7296</v>
      </c>
      <c s="33" t="s">
        <v>82</v>
      </c>
      <c s="34">
        <v>1</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25.5">
      <c r="A186" s="26" t="s">
        <v>50</v>
      </c>
      <c s="31" t="s">
        <v>7297</v>
      </c>
      <c s="31" t="s">
        <v>7298</v>
      </c>
      <c s="26" t="s">
        <v>52</v>
      </c>
      <c s="32" t="s">
        <v>7299</v>
      </c>
      <c s="33" t="s">
        <v>82</v>
      </c>
      <c s="34">
        <v>1</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25.5">
      <c r="A190" s="26" t="s">
        <v>50</v>
      </c>
      <c s="31" t="s">
        <v>7300</v>
      </c>
      <c s="31" t="s">
        <v>7301</v>
      </c>
      <c s="26" t="s">
        <v>52</v>
      </c>
      <c s="32" t="s">
        <v>7302</v>
      </c>
      <c s="33" t="s">
        <v>82</v>
      </c>
      <c s="34">
        <v>1</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25.5">
      <c r="A194" s="26" t="s">
        <v>50</v>
      </c>
      <c s="31" t="s">
        <v>7303</v>
      </c>
      <c s="31" t="s">
        <v>7304</v>
      </c>
      <c s="26" t="s">
        <v>52</v>
      </c>
      <c s="32" t="s">
        <v>7305</v>
      </c>
      <c s="33" t="s">
        <v>82</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25.5">
      <c r="A198" s="26" t="s">
        <v>50</v>
      </c>
      <c s="31" t="s">
        <v>7306</v>
      </c>
      <c s="31" t="s">
        <v>7307</v>
      </c>
      <c s="26" t="s">
        <v>52</v>
      </c>
      <c s="32" t="s">
        <v>7308</v>
      </c>
      <c s="33" t="s">
        <v>82</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25.5">
      <c r="A202" s="26" t="s">
        <v>50</v>
      </c>
      <c s="31" t="s">
        <v>7309</v>
      </c>
      <c s="31" t="s">
        <v>7310</v>
      </c>
      <c s="26" t="s">
        <v>52</v>
      </c>
      <c s="32" t="s">
        <v>7311</v>
      </c>
      <c s="33" t="s">
        <v>82</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25.5">
      <c r="A206" s="26" t="s">
        <v>50</v>
      </c>
      <c s="31" t="s">
        <v>7312</v>
      </c>
      <c s="31" t="s">
        <v>7313</v>
      </c>
      <c s="26" t="s">
        <v>52</v>
      </c>
      <c s="32" t="s">
        <v>7314</v>
      </c>
      <c s="33" t="s">
        <v>82</v>
      </c>
      <c s="34">
        <v>1</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25.5">
      <c r="A210" s="26" t="s">
        <v>50</v>
      </c>
      <c s="31" t="s">
        <v>7315</v>
      </c>
      <c s="31" t="s">
        <v>7316</v>
      </c>
      <c s="26" t="s">
        <v>52</v>
      </c>
      <c s="32" t="s">
        <v>7317</v>
      </c>
      <c s="33" t="s">
        <v>82</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25.5">
      <c r="A214" s="26" t="s">
        <v>50</v>
      </c>
      <c s="31" t="s">
        <v>7318</v>
      </c>
      <c s="31" t="s">
        <v>7319</v>
      </c>
      <c s="26" t="s">
        <v>52</v>
      </c>
      <c s="32" t="s">
        <v>7320</v>
      </c>
      <c s="33" t="s">
        <v>82</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25.5">
      <c r="A218" s="26" t="s">
        <v>50</v>
      </c>
      <c s="31" t="s">
        <v>7321</v>
      </c>
      <c s="31" t="s">
        <v>7322</v>
      </c>
      <c s="26" t="s">
        <v>52</v>
      </c>
      <c s="32" t="s">
        <v>7323</v>
      </c>
      <c s="33" t="s">
        <v>82</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25.5">
      <c r="A222" s="26" t="s">
        <v>50</v>
      </c>
      <c s="31" t="s">
        <v>7324</v>
      </c>
      <c s="31" t="s">
        <v>7325</v>
      </c>
      <c s="26" t="s">
        <v>52</v>
      </c>
      <c s="32" t="s">
        <v>7326</v>
      </c>
      <c s="33" t="s">
        <v>82</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25.5">
      <c r="A226" s="26" t="s">
        <v>50</v>
      </c>
      <c s="31" t="s">
        <v>7327</v>
      </c>
      <c s="31" t="s">
        <v>7328</v>
      </c>
      <c s="26" t="s">
        <v>52</v>
      </c>
      <c s="32" t="s">
        <v>7329</v>
      </c>
      <c s="33" t="s">
        <v>82</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25.5">
      <c r="A230" s="26" t="s">
        <v>50</v>
      </c>
      <c s="31" t="s">
        <v>7330</v>
      </c>
      <c s="31" t="s">
        <v>7331</v>
      </c>
      <c s="26" t="s">
        <v>52</v>
      </c>
      <c s="32" t="s">
        <v>7332</v>
      </c>
      <c s="33" t="s">
        <v>82</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25.5">
      <c r="A234" s="26" t="s">
        <v>50</v>
      </c>
      <c s="31" t="s">
        <v>7333</v>
      </c>
      <c s="31" t="s">
        <v>7334</v>
      </c>
      <c s="26" t="s">
        <v>52</v>
      </c>
      <c s="32" t="s">
        <v>7335</v>
      </c>
      <c s="33" t="s">
        <v>82</v>
      </c>
      <c s="34">
        <v>1</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25.5">
      <c r="A238" s="26" t="s">
        <v>50</v>
      </c>
      <c s="31" t="s">
        <v>7336</v>
      </c>
      <c s="31" t="s">
        <v>7337</v>
      </c>
      <c s="26" t="s">
        <v>52</v>
      </c>
      <c s="32" t="s">
        <v>7338</v>
      </c>
      <c s="33" t="s">
        <v>82</v>
      </c>
      <c s="34">
        <v>1</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25.5">
      <c r="A242" s="26" t="s">
        <v>50</v>
      </c>
      <c s="31" t="s">
        <v>7339</v>
      </c>
      <c s="31" t="s">
        <v>7340</v>
      </c>
      <c s="26" t="s">
        <v>52</v>
      </c>
      <c s="32" t="s">
        <v>7341</v>
      </c>
      <c s="33" t="s">
        <v>82</v>
      </c>
      <c s="34">
        <v>1</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25.5">
      <c r="A246" s="26" t="s">
        <v>50</v>
      </c>
      <c s="31" t="s">
        <v>7342</v>
      </c>
      <c s="31" t="s">
        <v>7343</v>
      </c>
      <c s="26" t="s">
        <v>52</v>
      </c>
      <c s="32" t="s">
        <v>7344</v>
      </c>
      <c s="33" t="s">
        <v>82</v>
      </c>
      <c s="34">
        <v>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25.5">
      <c r="A250" s="26" t="s">
        <v>50</v>
      </c>
      <c s="31" t="s">
        <v>7345</v>
      </c>
      <c s="31" t="s">
        <v>7346</v>
      </c>
      <c s="26" t="s">
        <v>52</v>
      </c>
      <c s="32" t="s">
        <v>7347</v>
      </c>
      <c s="33" t="s">
        <v>82</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25.5">
      <c r="A254" s="26" t="s">
        <v>50</v>
      </c>
      <c s="31" t="s">
        <v>7348</v>
      </c>
      <c s="31" t="s">
        <v>7349</v>
      </c>
      <c s="26" t="s">
        <v>52</v>
      </c>
      <c s="32" t="s">
        <v>7350</v>
      </c>
      <c s="33" t="s">
        <v>82</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25.5">
      <c r="A258" s="26" t="s">
        <v>50</v>
      </c>
      <c s="31" t="s">
        <v>7351</v>
      </c>
      <c s="31" t="s">
        <v>7352</v>
      </c>
      <c s="26" t="s">
        <v>52</v>
      </c>
      <c s="32" t="s">
        <v>7353</v>
      </c>
      <c s="33" t="s">
        <v>82</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25.5">
      <c r="A262" s="26" t="s">
        <v>50</v>
      </c>
      <c s="31" t="s">
        <v>7354</v>
      </c>
      <c s="31" t="s">
        <v>7355</v>
      </c>
      <c s="26" t="s">
        <v>52</v>
      </c>
      <c s="32" t="s">
        <v>7356</v>
      </c>
      <c s="33" t="s">
        <v>82</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25.5">
      <c r="A266" s="26" t="s">
        <v>50</v>
      </c>
      <c s="31" t="s">
        <v>7357</v>
      </c>
      <c s="31" t="s">
        <v>7358</v>
      </c>
      <c s="26" t="s">
        <v>52</v>
      </c>
      <c s="32" t="s">
        <v>7359</v>
      </c>
      <c s="33" t="s">
        <v>82</v>
      </c>
      <c s="34">
        <v>1</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25.5">
      <c r="A270" s="26" t="s">
        <v>50</v>
      </c>
      <c s="31" t="s">
        <v>7360</v>
      </c>
      <c s="31" t="s">
        <v>7361</v>
      </c>
      <c s="26" t="s">
        <v>52</v>
      </c>
      <c s="32" t="s">
        <v>7362</v>
      </c>
      <c s="33" t="s">
        <v>82</v>
      </c>
      <c s="34">
        <v>1</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25.5">
      <c r="A274" s="26" t="s">
        <v>50</v>
      </c>
      <c s="31" t="s">
        <v>7363</v>
      </c>
      <c s="31" t="s">
        <v>7364</v>
      </c>
      <c s="26" t="s">
        <v>52</v>
      </c>
      <c s="32" t="s">
        <v>7365</v>
      </c>
      <c s="33" t="s">
        <v>82</v>
      </c>
      <c s="34">
        <v>1</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25.5">
      <c r="A278" s="26" t="s">
        <v>50</v>
      </c>
      <c s="31" t="s">
        <v>7366</v>
      </c>
      <c s="31" t="s">
        <v>7367</v>
      </c>
      <c s="26" t="s">
        <v>52</v>
      </c>
      <c s="32" t="s">
        <v>7368</v>
      </c>
      <c s="33" t="s">
        <v>82</v>
      </c>
      <c s="34">
        <v>1</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25.5">
      <c r="A282" s="26" t="s">
        <v>50</v>
      </c>
      <c s="31" t="s">
        <v>7369</v>
      </c>
      <c s="31" t="s">
        <v>7370</v>
      </c>
      <c s="26" t="s">
        <v>52</v>
      </c>
      <c s="32" t="s">
        <v>7371</v>
      </c>
      <c s="33" t="s">
        <v>82</v>
      </c>
      <c s="34">
        <v>1</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25.5">
      <c r="A286" s="26" t="s">
        <v>50</v>
      </c>
      <c s="31" t="s">
        <v>7372</v>
      </c>
      <c s="31" t="s">
        <v>7373</v>
      </c>
      <c s="26" t="s">
        <v>52</v>
      </c>
      <c s="32" t="s">
        <v>7374</v>
      </c>
      <c s="33" t="s">
        <v>82</v>
      </c>
      <c s="34">
        <v>1</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25.5">
      <c r="A290" s="26" t="s">
        <v>50</v>
      </c>
      <c s="31" t="s">
        <v>7375</v>
      </c>
      <c s="31" t="s">
        <v>7376</v>
      </c>
      <c s="26" t="s">
        <v>52</v>
      </c>
      <c s="32" t="s">
        <v>7377</v>
      </c>
      <c s="33" t="s">
        <v>82</v>
      </c>
      <c s="34">
        <v>1</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25.5">
      <c r="A294" s="26" t="s">
        <v>50</v>
      </c>
      <c s="31" t="s">
        <v>7378</v>
      </c>
      <c s="31" t="s">
        <v>7379</v>
      </c>
      <c s="26" t="s">
        <v>52</v>
      </c>
      <c s="32" t="s">
        <v>7380</v>
      </c>
      <c s="33" t="s">
        <v>82</v>
      </c>
      <c s="34">
        <v>1</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25.5">
      <c r="A298" s="26" t="s">
        <v>50</v>
      </c>
      <c s="31" t="s">
        <v>7381</v>
      </c>
      <c s="31" t="s">
        <v>7382</v>
      </c>
      <c s="26" t="s">
        <v>52</v>
      </c>
      <c s="32" t="s">
        <v>7383</v>
      </c>
      <c s="33" t="s">
        <v>82</v>
      </c>
      <c s="34">
        <v>1</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12.75">
      <c r="A302" s="26" t="s">
        <v>50</v>
      </c>
      <c s="31" t="s">
        <v>7384</v>
      </c>
      <c s="31" t="s">
        <v>7385</v>
      </c>
      <c s="26" t="s">
        <v>52</v>
      </c>
      <c s="32" t="s">
        <v>7386</v>
      </c>
      <c s="33" t="s">
        <v>82</v>
      </c>
      <c s="34">
        <v>1</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12.75">
      <c r="A306" s="26" t="s">
        <v>50</v>
      </c>
      <c s="31" t="s">
        <v>7387</v>
      </c>
      <c s="31" t="s">
        <v>7388</v>
      </c>
      <c s="26" t="s">
        <v>52</v>
      </c>
      <c s="32" t="s">
        <v>7386</v>
      </c>
      <c s="33" t="s">
        <v>82</v>
      </c>
      <c s="34">
        <v>1</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12.75">
      <c r="A310" s="26" t="s">
        <v>50</v>
      </c>
      <c s="31" t="s">
        <v>7389</v>
      </c>
      <c s="31" t="s">
        <v>7390</v>
      </c>
      <c s="26" t="s">
        <v>52</v>
      </c>
      <c s="32" t="s">
        <v>7391</v>
      </c>
      <c s="33" t="s">
        <v>82</v>
      </c>
      <c s="34">
        <v>1</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12.75">
      <c r="A314" s="26" t="s">
        <v>50</v>
      </c>
      <c s="31" t="s">
        <v>7392</v>
      </c>
      <c s="31" t="s">
        <v>7393</v>
      </c>
      <c s="26" t="s">
        <v>52</v>
      </c>
      <c s="32" t="s">
        <v>7394</v>
      </c>
      <c s="33" t="s">
        <v>82</v>
      </c>
      <c s="34">
        <v>1</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12.75">
      <c r="A318" s="26" t="s">
        <v>50</v>
      </c>
      <c s="31" t="s">
        <v>7395</v>
      </c>
      <c s="31" t="s">
        <v>7396</v>
      </c>
      <c s="26" t="s">
        <v>52</v>
      </c>
      <c s="32" t="s">
        <v>7397</v>
      </c>
      <c s="33" t="s">
        <v>82</v>
      </c>
      <c s="34">
        <v>1</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12.75">
      <c r="A322" s="26" t="s">
        <v>50</v>
      </c>
      <c s="31" t="s">
        <v>7398</v>
      </c>
      <c s="31" t="s">
        <v>7399</v>
      </c>
      <c s="26" t="s">
        <v>52</v>
      </c>
      <c s="32" t="s">
        <v>7394</v>
      </c>
      <c s="33" t="s">
        <v>82</v>
      </c>
      <c s="34">
        <v>1</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25.5">
      <c r="A326" s="26" t="s">
        <v>50</v>
      </c>
      <c s="31" t="s">
        <v>7400</v>
      </c>
      <c s="31" t="s">
        <v>7401</v>
      </c>
      <c s="26" t="s">
        <v>52</v>
      </c>
      <c s="32" t="s">
        <v>7402</v>
      </c>
      <c s="33" t="s">
        <v>82</v>
      </c>
      <c s="34">
        <v>1</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25.5">
      <c r="A330" s="26" t="s">
        <v>50</v>
      </c>
      <c s="31" t="s">
        <v>7403</v>
      </c>
      <c s="31" t="s">
        <v>7404</v>
      </c>
      <c s="26" t="s">
        <v>52</v>
      </c>
      <c s="32" t="s">
        <v>7405</v>
      </c>
      <c s="33" t="s">
        <v>82</v>
      </c>
      <c s="34">
        <v>1</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25.5">
      <c r="A334" s="26" t="s">
        <v>50</v>
      </c>
      <c s="31" t="s">
        <v>7406</v>
      </c>
      <c s="31" t="s">
        <v>7407</v>
      </c>
      <c s="26" t="s">
        <v>52</v>
      </c>
      <c s="32" t="s">
        <v>7408</v>
      </c>
      <c s="33" t="s">
        <v>82</v>
      </c>
      <c s="34">
        <v>1</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12.75">
      <c r="A338" s="26" t="s">
        <v>50</v>
      </c>
      <c s="31" t="s">
        <v>7409</v>
      </c>
      <c s="31" t="s">
        <v>7410</v>
      </c>
      <c s="26" t="s">
        <v>52</v>
      </c>
      <c s="32" t="s">
        <v>7411</v>
      </c>
      <c s="33" t="s">
        <v>82</v>
      </c>
      <c s="34">
        <v>1</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12.75">
      <c r="A342" s="26" t="s">
        <v>50</v>
      </c>
      <c s="31" t="s">
        <v>7412</v>
      </c>
      <c s="31" t="s">
        <v>7413</v>
      </c>
      <c s="26" t="s">
        <v>52</v>
      </c>
      <c s="32" t="s">
        <v>7411</v>
      </c>
      <c s="33" t="s">
        <v>82</v>
      </c>
      <c s="34">
        <v>1</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12.75">
      <c r="A346" s="26" t="s">
        <v>50</v>
      </c>
      <c s="31" t="s">
        <v>7414</v>
      </c>
      <c s="31" t="s">
        <v>7415</v>
      </c>
      <c s="26" t="s">
        <v>52</v>
      </c>
      <c s="32" t="s">
        <v>7416</v>
      </c>
      <c s="33" t="s">
        <v>82</v>
      </c>
      <c s="34">
        <v>1</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25.5">
      <c r="A350" s="26" t="s">
        <v>50</v>
      </c>
      <c s="31" t="s">
        <v>7417</v>
      </c>
      <c s="31" t="s">
        <v>7418</v>
      </c>
      <c s="26" t="s">
        <v>52</v>
      </c>
      <c s="32" t="s">
        <v>7419</v>
      </c>
      <c s="33" t="s">
        <v>82</v>
      </c>
      <c s="34">
        <v>1</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25.5">
      <c r="A354" s="26" t="s">
        <v>50</v>
      </c>
      <c s="31" t="s">
        <v>7420</v>
      </c>
      <c s="31" t="s">
        <v>7421</v>
      </c>
      <c s="26" t="s">
        <v>52</v>
      </c>
      <c s="32" t="s">
        <v>7422</v>
      </c>
      <c s="33" t="s">
        <v>82</v>
      </c>
      <c s="34">
        <v>1</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12.75">
      <c r="A358" s="26" t="s">
        <v>50</v>
      </c>
      <c s="31" t="s">
        <v>7423</v>
      </c>
      <c s="31" t="s">
        <v>7424</v>
      </c>
      <c s="26" t="s">
        <v>52</v>
      </c>
      <c s="32" t="s">
        <v>7425</v>
      </c>
      <c s="33" t="s">
        <v>82</v>
      </c>
      <c s="34">
        <v>1</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6" ht="12.75">
      <c r="A362" s="26" t="s">
        <v>50</v>
      </c>
      <c s="31" t="s">
        <v>7426</v>
      </c>
      <c s="31" t="s">
        <v>7427</v>
      </c>
      <c s="26" t="s">
        <v>52</v>
      </c>
      <c s="32" t="s">
        <v>7428</v>
      </c>
      <c s="33" t="s">
        <v>82</v>
      </c>
      <c s="34">
        <v>1</v>
      </c>
      <c s="35">
        <v>0</v>
      </c>
      <c s="36">
        <f>ROUND(ROUND(H362,2)*ROUND(G362,5),2)</f>
      </c>
      <c r="O362">
        <f>(I362*21)/100</f>
      </c>
      <c t="s">
        <v>27</v>
      </c>
    </row>
    <row r="363" spans="1:5" ht="12.75">
      <c r="A363" s="37" t="s">
        <v>55</v>
      </c>
      <c r="E363" s="38" t="s">
        <v>58</v>
      </c>
    </row>
    <row r="364" spans="1:5" ht="12.75">
      <c r="A364" s="39" t="s">
        <v>57</v>
      </c>
      <c r="E364" s="40" t="s">
        <v>58</v>
      </c>
    </row>
    <row r="365" spans="1:5" ht="12.75">
      <c r="A365" t="s">
        <v>59</v>
      </c>
      <c r="E365" s="38" t="s">
        <v>58</v>
      </c>
    </row>
    <row r="366" spans="1:16" ht="12.75">
      <c r="A366" s="26" t="s">
        <v>50</v>
      </c>
      <c s="31" t="s">
        <v>7429</v>
      </c>
      <c s="31" t="s">
        <v>7430</v>
      </c>
      <c s="26" t="s">
        <v>52</v>
      </c>
      <c s="32" t="s">
        <v>7431</v>
      </c>
      <c s="33" t="s">
        <v>82</v>
      </c>
      <c s="34">
        <v>1</v>
      </c>
      <c s="35">
        <v>0</v>
      </c>
      <c s="36">
        <f>ROUND(ROUND(H366,2)*ROUND(G366,5),2)</f>
      </c>
      <c r="O366">
        <f>(I366*21)/100</f>
      </c>
      <c t="s">
        <v>27</v>
      </c>
    </row>
    <row r="367" spans="1:5" ht="12.75">
      <c r="A367" s="37" t="s">
        <v>55</v>
      </c>
      <c r="E367" s="38" t="s">
        <v>58</v>
      </c>
    </row>
    <row r="368" spans="1:5" ht="12.75">
      <c r="A368" s="39" t="s">
        <v>57</v>
      </c>
      <c r="E368" s="40" t="s">
        <v>58</v>
      </c>
    </row>
    <row r="369" spans="1:5" ht="12.75">
      <c r="A369" t="s">
        <v>59</v>
      </c>
      <c r="E369" s="38" t="s">
        <v>58</v>
      </c>
    </row>
    <row r="370" spans="1:16" ht="25.5">
      <c r="A370" s="26" t="s">
        <v>50</v>
      </c>
      <c s="31" t="s">
        <v>7432</v>
      </c>
      <c s="31" t="s">
        <v>7433</v>
      </c>
      <c s="26" t="s">
        <v>52</v>
      </c>
      <c s="32" t="s">
        <v>7434</v>
      </c>
      <c s="33" t="s">
        <v>82</v>
      </c>
      <c s="34">
        <v>1</v>
      </c>
      <c s="35">
        <v>0</v>
      </c>
      <c s="36">
        <f>ROUND(ROUND(H370,2)*ROUND(G370,5),2)</f>
      </c>
      <c r="O370">
        <f>(I370*21)/100</f>
      </c>
      <c t="s">
        <v>27</v>
      </c>
    </row>
    <row r="371" spans="1:5" ht="12.75">
      <c r="A371" s="37" t="s">
        <v>55</v>
      </c>
      <c r="E371" s="38" t="s">
        <v>58</v>
      </c>
    </row>
    <row r="372" spans="1:5" ht="12.75">
      <c r="A372" s="39" t="s">
        <v>57</v>
      </c>
      <c r="E372" s="40" t="s">
        <v>58</v>
      </c>
    </row>
    <row r="373" spans="1:5" ht="12.75">
      <c r="A373" t="s">
        <v>59</v>
      </c>
      <c r="E373" s="38" t="s">
        <v>58</v>
      </c>
    </row>
    <row r="374" spans="1:16" ht="12.75">
      <c r="A374" s="26" t="s">
        <v>50</v>
      </c>
      <c s="31" t="s">
        <v>7435</v>
      </c>
      <c s="31" t="s">
        <v>7436</v>
      </c>
      <c s="26" t="s">
        <v>52</v>
      </c>
      <c s="32" t="s">
        <v>7437</v>
      </c>
      <c s="33" t="s">
        <v>82</v>
      </c>
      <c s="34">
        <v>1</v>
      </c>
      <c s="35">
        <v>0</v>
      </c>
      <c s="36">
        <f>ROUND(ROUND(H374,2)*ROUND(G374,5),2)</f>
      </c>
      <c r="O374">
        <f>(I374*21)/100</f>
      </c>
      <c t="s">
        <v>27</v>
      </c>
    </row>
    <row r="375" spans="1:5" ht="12.75">
      <c r="A375" s="37" t="s">
        <v>55</v>
      </c>
      <c r="E375" s="38" t="s">
        <v>58</v>
      </c>
    </row>
    <row r="376" spans="1:5" ht="12.75">
      <c r="A376" s="39" t="s">
        <v>57</v>
      </c>
      <c r="E376" s="40" t="s">
        <v>58</v>
      </c>
    </row>
    <row r="377" spans="1:5" ht="12.75">
      <c r="A377" t="s">
        <v>59</v>
      </c>
      <c r="E377" s="38" t="s">
        <v>58</v>
      </c>
    </row>
    <row r="378" spans="1:16" ht="12.75">
      <c r="A378" s="26" t="s">
        <v>50</v>
      </c>
      <c s="31" t="s">
        <v>7438</v>
      </c>
      <c s="31" t="s">
        <v>7439</v>
      </c>
      <c s="26" t="s">
        <v>52</v>
      </c>
      <c s="32" t="s">
        <v>7440</v>
      </c>
      <c s="33" t="s">
        <v>82</v>
      </c>
      <c s="34">
        <v>1</v>
      </c>
      <c s="35">
        <v>0</v>
      </c>
      <c s="36">
        <f>ROUND(ROUND(H378,2)*ROUND(G378,5),2)</f>
      </c>
      <c r="O378">
        <f>(I378*21)/100</f>
      </c>
      <c t="s">
        <v>27</v>
      </c>
    </row>
    <row r="379" spans="1:5" ht="12.75">
      <c r="A379" s="37" t="s">
        <v>55</v>
      </c>
      <c r="E379" s="38" t="s">
        <v>58</v>
      </c>
    </row>
    <row r="380" spans="1:5" ht="12.75">
      <c r="A380" s="39" t="s">
        <v>57</v>
      </c>
      <c r="E380" s="40" t="s">
        <v>58</v>
      </c>
    </row>
    <row r="381" spans="1:5" ht="12.75">
      <c r="A381" t="s">
        <v>59</v>
      </c>
      <c r="E381" s="38" t="s">
        <v>58</v>
      </c>
    </row>
    <row r="382" spans="1:16" ht="12.75">
      <c r="A382" s="26" t="s">
        <v>50</v>
      </c>
      <c s="31" t="s">
        <v>7441</v>
      </c>
      <c s="31" t="s">
        <v>7442</v>
      </c>
      <c s="26" t="s">
        <v>52</v>
      </c>
      <c s="32" t="s">
        <v>7443</v>
      </c>
      <c s="33" t="s">
        <v>82</v>
      </c>
      <c s="34">
        <v>1</v>
      </c>
      <c s="35">
        <v>0</v>
      </c>
      <c s="36">
        <f>ROUND(ROUND(H382,2)*ROUND(G382,5),2)</f>
      </c>
      <c r="O382">
        <f>(I382*21)/100</f>
      </c>
      <c t="s">
        <v>27</v>
      </c>
    </row>
    <row r="383" spans="1:5" ht="12.75">
      <c r="A383" s="37" t="s">
        <v>55</v>
      </c>
      <c r="E383" s="38" t="s">
        <v>58</v>
      </c>
    </row>
    <row r="384" spans="1:5" ht="12.75">
      <c r="A384" s="39" t="s">
        <v>57</v>
      </c>
      <c r="E384" s="40" t="s">
        <v>58</v>
      </c>
    </row>
    <row r="385" spans="1:5" ht="12.75">
      <c r="A385" t="s">
        <v>59</v>
      </c>
      <c r="E385" s="38" t="s">
        <v>58</v>
      </c>
    </row>
    <row r="386" spans="1:16" ht="12.75">
      <c r="A386" s="26" t="s">
        <v>50</v>
      </c>
      <c s="31" t="s">
        <v>7444</v>
      </c>
      <c s="31" t="s">
        <v>7445</v>
      </c>
      <c s="26" t="s">
        <v>52</v>
      </c>
      <c s="32" t="s">
        <v>7446</v>
      </c>
      <c s="33" t="s">
        <v>82</v>
      </c>
      <c s="34">
        <v>1</v>
      </c>
      <c s="35">
        <v>0</v>
      </c>
      <c s="36">
        <f>ROUND(ROUND(H386,2)*ROUND(G386,5),2)</f>
      </c>
      <c r="O386">
        <f>(I386*21)/100</f>
      </c>
      <c t="s">
        <v>27</v>
      </c>
    </row>
    <row r="387" spans="1:5" ht="12.75">
      <c r="A387" s="37" t="s">
        <v>55</v>
      </c>
      <c r="E387" s="38" t="s">
        <v>58</v>
      </c>
    </row>
    <row r="388" spans="1:5" ht="12.75">
      <c r="A388" s="39" t="s">
        <v>57</v>
      </c>
      <c r="E388" s="40" t="s">
        <v>58</v>
      </c>
    </row>
    <row r="389" spans="1:5" ht="12.75">
      <c r="A389" t="s">
        <v>59</v>
      </c>
      <c r="E389" s="38" t="s">
        <v>58</v>
      </c>
    </row>
    <row r="390" spans="1:16" ht="12.75">
      <c r="A390" s="26" t="s">
        <v>50</v>
      </c>
      <c s="31" t="s">
        <v>7447</v>
      </c>
      <c s="31" t="s">
        <v>7445</v>
      </c>
      <c s="26" t="s">
        <v>2502</v>
      </c>
      <c s="32" t="s">
        <v>7448</v>
      </c>
      <c s="33" t="s">
        <v>82</v>
      </c>
      <c s="34">
        <v>1</v>
      </c>
      <c s="35">
        <v>0</v>
      </c>
      <c s="36">
        <f>ROUND(ROUND(H390,2)*ROUND(G390,5),2)</f>
      </c>
      <c r="O390">
        <f>(I390*21)/100</f>
      </c>
      <c t="s">
        <v>27</v>
      </c>
    </row>
    <row r="391" spans="1:5" ht="12.75">
      <c r="A391" s="37" t="s">
        <v>55</v>
      </c>
      <c r="E391" s="38" t="s">
        <v>58</v>
      </c>
    </row>
    <row r="392" spans="1:5" ht="12.75">
      <c r="A392" s="39" t="s">
        <v>57</v>
      </c>
      <c r="E392" s="40" t="s">
        <v>58</v>
      </c>
    </row>
    <row r="393" spans="1:5" ht="12.75">
      <c r="A393" t="s">
        <v>59</v>
      </c>
      <c r="E393" s="38" t="s">
        <v>58</v>
      </c>
    </row>
    <row r="394" spans="1:16" ht="12.75">
      <c r="A394" s="26" t="s">
        <v>50</v>
      </c>
      <c s="31" t="s">
        <v>7449</v>
      </c>
      <c s="31" t="s">
        <v>7450</v>
      </c>
      <c s="26" t="s">
        <v>52</v>
      </c>
      <c s="32" t="s">
        <v>7451</v>
      </c>
      <c s="33" t="s">
        <v>82</v>
      </c>
      <c s="34">
        <v>1</v>
      </c>
      <c s="35">
        <v>0</v>
      </c>
      <c s="36">
        <f>ROUND(ROUND(H394,2)*ROUND(G394,5),2)</f>
      </c>
      <c r="O394">
        <f>(I394*21)/100</f>
      </c>
      <c t="s">
        <v>27</v>
      </c>
    </row>
    <row r="395" spans="1:5" ht="12.75">
      <c r="A395" s="37" t="s">
        <v>55</v>
      </c>
      <c r="E395" s="38" t="s">
        <v>58</v>
      </c>
    </row>
    <row r="396" spans="1:5" ht="12.75">
      <c r="A396" s="39" t="s">
        <v>57</v>
      </c>
      <c r="E396" s="40" t="s">
        <v>58</v>
      </c>
    </row>
    <row r="397" spans="1:5" ht="12.75">
      <c r="A397" t="s">
        <v>59</v>
      </c>
      <c r="E397" s="38" t="s">
        <v>58</v>
      </c>
    </row>
    <row r="398" spans="1:16" ht="25.5">
      <c r="A398" s="26" t="s">
        <v>50</v>
      </c>
      <c s="31" t="s">
        <v>7452</v>
      </c>
      <c s="31" t="s">
        <v>7453</v>
      </c>
      <c s="26" t="s">
        <v>52</v>
      </c>
      <c s="32" t="s">
        <v>7454</v>
      </c>
      <c s="33" t="s">
        <v>82</v>
      </c>
      <c s="34">
        <v>1</v>
      </c>
      <c s="35">
        <v>0</v>
      </c>
      <c s="36">
        <f>ROUND(ROUND(H398,2)*ROUND(G398,5),2)</f>
      </c>
      <c r="O398">
        <f>(I398*21)/100</f>
      </c>
      <c t="s">
        <v>27</v>
      </c>
    </row>
    <row r="399" spans="1:5" ht="12.75">
      <c r="A399" s="37" t="s">
        <v>55</v>
      </c>
      <c r="E399" s="38" t="s">
        <v>58</v>
      </c>
    </row>
    <row r="400" spans="1:5" ht="12.75">
      <c r="A400" s="39" t="s">
        <v>57</v>
      </c>
      <c r="E400" s="40" t="s">
        <v>58</v>
      </c>
    </row>
    <row r="401" spans="1:5" ht="12.75">
      <c r="A401" t="s">
        <v>59</v>
      </c>
      <c r="E401" s="38" t="s">
        <v>58</v>
      </c>
    </row>
    <row r="402" spans="1:16" ht="25.5">
      <c r="A402" s="26" t="s">
        <v>50</v>
      </c>
      <c s="31" t="s">
        <v>7455</v>
      </c>
      <c s="31" t="s">
        <v>7456</v>
      </c>
      <c s="26" t="s">
        <v>52</v>
      </c>
      <c s="32" t="s">
        <v>7457</v>
      </c>
      <c s="33" t="s">
        <v>82</v>
      </c>
      <c s="34">
        <v>1</v>
      </c>
      <c s="35">
        <v>0</v>
      </c>
      <c s="36">
        <f>ROUND(ROUND(H402,2)*ROUND(G402,5),2)</f>
      </c>
      <c r="O402">
        <f>(I402*21)/100</f>
      </c>
      <c t="s">
        <v>27</v>
      </c>
    </row>
    <row r="403" spans="1:5" ht="12.75">
      <c r="A403" s="37" t="s">
        <v>55</v>
      </c>
      <c r="E403" s="38" t="s">
        <v>58</v>
      </c>
    </row>
    <row r="404" spans="1:5" ht="12.75">
      <c r="A404" s="39" t="s">
        <v>57</v>
      </c>
      <c r="E404" s="40" t="s">
        <v>58</v>
      </c>
    </row>
    <row r="405" spans="1:5" ht="12.75">
      <c r="A405" t="s">
        <v>59</v>
      </c>
      <c r="E405" s="38" t="s">
        <v>58</v>
      </c>
    </row>
    <row r="406" spans="1:16" ht="25.5">
      <c r="A406" s="26" t="s">
        <v>50</v>
      </c>
      <c s="31" t="s">
        <v>7458</v>
      </c>
      <c s="31" t="s">
        <v>7459</v>
      </c>
      <c s="26" t="s">
        <v>52</v>
      </c>
      <c s="32" t="s">
        <v>7460</v>
      </c>
      <c s="33" t="s">
        <v>82</v>
      </c>
      <c s="34">
        <v>1</v>
      </c>
      <c s="35">
        <v>0</v>
      </c>
      <c s="36">
        <f>ROUND(ROUND(H406,2)*ROUND(G406,5),2)</f>
      </c>
      <c r="O406">
        <f>(I406*21)/100</f>
      </c>
      <c t="s">
        <v>27</v>
      </c>
    </row>
    <row r="407" spans="1:5" ht="12.75">
      <c r="A407" s="37" t="s">
        <v>55</v>
      </c>
      <c r="E407" s="38" t="s">
        <v>58</v>
      </c>
    </row>
    <row r="408" spans="1:5" ht="12.75">
      <c r="A408" s="39" t="s">
        <v>57</v>
      </c>
      <c r="E408" s="40" t="s">
        <v>58</v>
      </c>
    </row>
    <row r="409" spans="1:5" ht="12.75">
      <c r="A409" t="s">
        <v>59</v>
      </c>
      <c r="E409" s="38" t="s">
        <v>58</v>
      </c>
    </row>
    <row r="410" spans="1:16" ht="25.5">
      <c r="A410" s="26" t="s">
        <v>50</v>
      </c>
      <c s="31" t="s">
        <v>7461</v>
      </c>
      <c s="31" t="s">
        <v>7462</v>
      </c>
      <c s="26" t="s">
        <v>52</v>
      </c>
      <c s="32" t="s">
        <v>7463</v>
      </c>
      <c s="33" t="s">
        <v>82</v>
      </c>
      <c s="34">
        <v>1</v>
      </c>
      <c s="35">
        <v>0</v>
      </c>
      <c s="36">
        <f>ROUND(ROUND(H410,2)*ROUND(G410,5),2)</f>
      </c>
      <c r="O410">
        <f>(I410*21)/100</f>
      </c>
      <c t="s">
        <v>27</v>
      </c>
    </row>
    <row r="411" spans="1:5" ht="12.75">
      <c r="A411" s="37" t="s">
        <v>55</v>
      </c>
      <c r="E411" s="38" t="s">
        <v>58</v>
      </c>
    </row>
    <row r="412" spans="1:5" ht="12.75">
      <c r="A412" s="39" t="s">
        <v>57</v>
      </c>
      <c r="E412" s="40" t="s">
        <v>58</v>
      </c>
    </row>
    <row r="413" spans="1:5" ht="12.75">
      <c r="A413" t="s">
        <v>59</v>
      </c>
      <c r="E413" s="38" t="s">
        <v>58</v>
      </c>
    </row>
    <row r="414" spans="1:16" ht="25.5">
      <c r="A414" s="26" t="s">
        <v>50</v>
      </c>
      <c s="31" t="s">
        <v>7464</v>
      </c>
      <c s="31" t="s">
        <v>7465</v>
      </c>
      <c s="26" t="s">
        <v>52</v>
      </c>
      <c s="32" t="s">
        <v>7466</v>
      </c>
      <c s="33" t="s">
        <v>82</v>
      </c>
      <c s="34">
        <v>1</v>
      </c>
      <c s="35">
        <v>0</v>
      </c>
      <c s="36">
        <f>ROUND(ROUND(H414,2)*ROUND(G414,5),2)</f>
      </c>
      <c r="O414">
        <f>(I414*21)/100</f>
      </c>
      <c t="s">
        <v>27</v>
      </c>
    </row>
    <row r="415" spans="1:5" ht="12.75">
      <c r="A415" s="37" t="s">
        <v>55</v>
      </c>
      <c r="E415" s="38" t="s">
        <v>58</v>
      </c>
    </row>
    <row r="416" spans="1:5" ht="12.75">
      <c r="A416" s="39" t="s">
        <v>57</v>
      </c>
      <c r="E416" s="40" t="s">
        <v>58</v>
      </c>
    </row>
    <row r="417" spans="1:5" ht="12.75">
      <c r="A417" t="s">
        <v>59</v>
      </c>
      <c r="E417" s="38" t="s">
        <v>58</v>
      </c>
    </row>
    <row r="418" spans="1:16" ht="25.5">
      <c r="A418" s="26" t="s">
        <v>50</v>
      </c>
      <c s="31" t="s">
        <v>7467</v>
      </c>
      <c s="31" t="s">
        <v>7468</v>
      </c>
      <c s="26" t="s">
        <v>52</v>
      </c>
      <c s="32" t="s">
        <v>7469</v>
      </c>
      <c s="33" t="s">
        <v>82</v>
      </c>
      <c s="34">
        <v>1</v>
      </c>
      <c s="35">
        <v>0</v>
      </c>
      <c s="36">
        <f>ROUND(ROUND(H418,2)*ROUND(G418,5),2)</f>
      </c>
      <c r="O418">
        <f>(I418*21)/100</f>
      </c>
      <c t="s">
        <v>27</v>
      </c>
    </row>
    <row r="419" spans="1:5" ht="12.75">
      <c r="A419" s="37" t="s">
        <v>55</v>
      </c>
      <c r="E419" s="38" t="s">
        <v>58</v>
      </c>
    </row>
    <row r="420" spans="1:5" ht="12.75">
      <c r="A420" s="39" t="s">
        <v>57</v>
      </c>
      <c r="E420" s="40" t="s">
        <v>58</v>
      </c>
    </row>
    <row r="421" spans="1:5" ht="12.75">
      <c r="A421" t="s">
        <v>59</v>
      </c>
      <c r="E421" s="38" t="s">
        <v>58</v>
      </c>
    </row>
    <row r="422" spans="1:16" ht="25.5">
      <c r="A422" s="26" t="s">
        <v>50</v>
      </c>
      <c s="31" t="s">
        <v>7470</v>
      </c>
      <c s="31" t="s">
        <v>7471</v>
      </c>
      <c s="26" t="s">
        <v>52</v>
      </c>
      <c s="32" t="s">
        <v>7472</v>
      </c>
      <c s="33" t="s">
        <v>82</v>
      </c>
      <c s="34">
        <v>1</v>
      </c>
      <c s="35">
        <v>0</v>
      </c>
      <c s="36">
        <f>ROUND(ROUND(H422,2)*ROUND(G422,5),2)</f>
      </c>
      <c r="O422">
        <f>(I422*21)/100</f>
      </c>
      <c t="s">
        <v>27</v>
      </c>
    </row>
    <row r="423" spans="1:5" ht="12.75">
      <c r="A423" s="37" t="s">
        <v>55</v>
      </c>
      <c r="E423" s="38" t="s">
        <v>58</v>
      </c>
    </row>
    <row r="424" spans="1:5" ht="12.75">
      <c r="A424" s="39" t="s">
        <v>57</v>
      </c>
      <c r="E424" s="40" t="s">
        <v>58</v>
      </c>
    </row>
    <row r="425" spans="1:5" ht="12.75">
      <c r="A425" t="s">
        <v>59</v>
      </c>
      <c r="E425" s="38" t="s">
        <v>58</v>
      </c>
    </row>
    <row r="426" spans="1:16" ht="25.5">
      <c r="A426" s="26" t="s">
        <v>50</v>
      </c>
      <c s="31" t="s">
        <v>7473</v>
      </c>
      <c s="31" t="s">
        <v>7474</v>
      </c>
      <c s="26" t="s">
        <v>52</v>
      </c>
      <c s="32" t="s">
        <v>7475</v>
      </c>
      <c s="33" t="s">
        <v>82</v>
      </c>
      <c s="34">
        <v>1</v>
      </c>
      <c s="35">
        <v>0</v>
      </c>
      <c s="36">
        <f>ROUND(ROUND(H426,2)*ROUND(G426,5),2)</f>
      </c>
      <c r="O426">
        <f>(I426*21)/100</f>
      </c>
      <c t="s">
        <v>27</v>
      </c>
    </row>
    <row r="427" spans="1:5" ht="12.75">
      <c r="A427" s="37" t="s">
        <v>55</v>
      </c>
      <c r="E427" s="38" t="s">
        <v>58</v>
      </c>
    </row>
    <row r="428" spans="1:5" ht="12.75">
      <c r="A428" s="39" t="s">
        <v>57</v>
      </c>
      <c r="E428" s="40" t="s">
        <v>58</v>
      </c>
    </row>
    <row r="429" spans="1:5" ht="12.75">
      <c r="A429" t="s">
        <v>59</v>
      </c>
      <c r="E429" s="38" t="s">
        <v>58</v>
      </c>
    </row>
    <row r="430" spans="1:16" ht="25.5">
      <c r="A430" s="26" t="s">
        <v>50</v>
      </c>
      <c s="31" t="s">
        <v>7476</v>
      </c>
      <c s="31" t="s">
        <v>7477</v>
      </c>
      <c s="26" t="s">
        <v>52</v>
      </c>
      <c s="32" t="s">
        <v>7478</v>
      </c>
      <c s="33" t="s">
        <v>82</v>
      </c>
      <c s="34">
        <v>1</v>
      </c>
      <c s="35">
        <v>0</v>
      </c>
      <c s="36">
        <f>ROUND(ROUND(H430,2)*ROUND(G430,5),2)</f>
      </c>
      <c r="O430">
        <f>(I430*21)/100</f>
      </c>
      <c t="s">
        <v>27</v>
      </c>
    </row>
    <row r="431" spans="1:5" ht="12.75">
      <c r="A431" s="37" t="s">
        <v>55</v>
      </c>
      <c r="E431" s="38" t="s">
        <v>58</v>
      </c>
    </row>
    <row r="432" spans="1:5" ht="12.75">
      <c r="A432" s="39" t="s">
        <v>57</v>
      </c>
      <c r="E432" s="40" t="s">
        <v>58</v>
      </c>
    </row>
    <row r="433" spans="1:5" ht="12.75">
      <c r="A433" t="s">
        <v>59</v>
      </c>
      <c r="E433" s="38" t="s">
        <v>58</v>
      </c>
    </row>
    <row r="434" spans="1:16" ht="12.75">
      <c r="A434" s="26" t="s">
        <v>50</v>
      </c>
      <c s="31" t="s">
        <v>7479</v>
      </c>
      <c s="31" t="s">
        <v>7480</v>
      </c>
      <c s="26" t="s">
        <v>52</v>
      </c>
      <c s="32" t="s">
        <v>7481</v>
      </c>
      <c s="33" t="s">
        <v>82</v>
      </c>
      <c s="34">
        <v>1</v>
      </c>
      <c s="35">
        <v>0</v>
      </c>
      <c s="36">
        <f>ROUND(ROUND(H434,2)*ROUND(G434,5),2)</f>
      </c>
      <c r="O434">
        <f>(I434*21)/100</f>
      </c>
      <c t="s">
        <v>27</v>
      </c>
    </row>
    <row r="435" spans="1:5" ht="12.75">
      <c r="A435" s="37" t="s">
        <v>55</v>
      </c>
      <c r="E435" s="38" t="s">
        <v>58</v>
      </c>
    </row>
    <row r="436" spans="1:5" ht="12.75">
      <c r="A436" s="39" t="s">
        <v>57</v>
      </c>
      <c r="E436" s="40" t="s">
        <v>58</v>
      </c>
    </row>
    <row r="437" spans="1:5" ht="12.75">
      <c r="A437" t="s">
        <v>59</v>
      </c>
      <c r="E437" s="38" t="s">
        <v>58</v>
      </c>
    </row>
    <row r="438" spans="1:16" ht="12.75">
      <c r="A438" s="26" t="s">
        <v>50</v>
      </c>
      <c s="31" t="s">
        <v>7482</v>
      </c>
      <c s="31" t="s">
        <v>7483</v>
      </c>
      <c s="26" t="s">
        <v>52</v>
      </c>
      <c s="32" t="s">
        <v>7484</v>
      </c>
      <c s="33" t="s">
        <v>82</v>
      </c>
      <c s="34">
        <v>1</v>
      </c>
      <c s="35">
        <v>0</v>
      </c>
      <c s="36">
        <f>ROUND(ROUND(H438,2)*ROUND(G438,5),2)</f>
      </c>
      <c r="O438">
        <f>(I438*21)/100</f>
      </c>
      <c t="s">
        <v>27</v>
      </c>
    </row>
    <row r="439" spans="1:5" ht="12.75">
      <c r="A439" s="37" t="s">
        <v>55</v>
      </c>
      <c r="E439" s="38" t="s">
        <v>58</v>
      </c>
    </row>
    <row r="440" spans="1:5" ht="12.75">
      <c r="A440" s="39" t="s">
        <v>57</v>
      </c>
      <c r="E440" s="40" t="s">
        <v>58</v>
      </c>
    </row>
    <row r="441" spans="1:5" ht="12.75">
      <c r="A441" t="s">
        <v>59</v>
      </c>
      <c r="E441" s="38" t="s">
        <v>58</v>
      </c>
    </row>
    <row r="442" spans="1:16" ht="12.75">
      <c r="A442" s="26" t="s">
        <v>50</v>
      </c>
      <c s="31" t="s">
        <v>7485</v>
      </c>
      <c s="31" t="s">
        <v>7486</v>
      </c>
      <c s="26" t="s">
        <v>52</v>
      </c>
      <c s="32" t="s">
        <v>7487</v>
      </c>
      <c s="33" t="s">
        <v>82</v>
      </c>
      <c s="34">
        <v>1</v>
      </c>
      <c s="35">
        <v>0</v>
      </c>
      <c s="36">
        <f>ROUND(ROUND(H442,2)*ROUND(G442,5),2)</f>
      </c>
      <c r="O442">
        <f>(I442*21)/100</f>
      </c>
      <c t="s">
        <v>27</v>
      </c>
    </row>
    <row r="443" spans="1:5" ht="12.75">
      <c r="A443" s="37" t="s">
        <v>55</v>
      </c>
      <c r="E443" s="38" t="s">
        <v>58</v>
      </c>
    </row>
    <row r="444" spans="1:5" ht="12.75">
      <c r="A444" s="39" t="s">
        <v>57</v>
      </c>
      <c r="E444" s="40" t="s">
        <v>58</v>
      </c>
    </row>
    <row r="445" spans="1:5" ht="12.75">
      <c r="A445" t="s">
        <v>59</v>
      </c>
      <c r="E445" s="38" t="s">
        <v>58</v>
      </c>
    </row>
    <row r="446" spans="1:16" ht="12.75">
      <c r="A446" s="26" t="s">
        <v>50</v>
      </c>
      <c s="31" t="s">
        <v>7488</v>
      </c>
      <c s="31" t="s">
        <v>7489</v>
      </c>
      <c s="26" t="s">
        <v>52</v>
      </c>
      <c s="32" t="s">
        <v>7490</v>
      </c>
      <c s="33" t="s">
        <v>82</v>
      </c>
      <c s="34">
        <v>1</v>
      </c>
      <c s="35">
        <v>0</v>
      </c>
      <c s="36">
        <f>ROUND(ROUND(H446,2)*ROUND(G446,5),2)</f>
      </c>
      <c r="O446">
        <f>(I446*21)/100</f>
      </c>
      <c t="s">
        <v>27</v>
      </c>
    </row>
    <row r="447" spans="1:5" ht="12.75">
      <c r="A447" s="37" t="s">
        <v>55</v>
      </c>
      <c r="E447" s="38" t="s">
        <v>58</v>
      </c>
    </row>
    <row r="448" spans="1:5" ht="12.75">
      <c r="A448" s="39" t="s">
        <v>57</v>
      </c>
      <c r="E448" s="40" t="s">
        <v>58</v>
      </c>
    </row>
    <row r="449" spans="1:5" ht="12.75">
      <c r="A449" t="s">
        <v>59</v>
      </c>
      <c r="E449" s="38" t="s">
        <v>58</v>
      </c>
    </row>
    <row r="450" spans="1:16" ht="12.75">
      <c r="A450" s="26" t="s">
        <v>50</v>
      </c>
      <c s="31" t="s">
        <v>7491</v>
      </c>
      <c s="31" t="s">
        <v>7492</v>
      </c>
      <c s="26" t="s">
        <v>52</v>
      </c>
      <c s="32" t="s">
        <v>7490</v>
      </c>
      <c s="33" t="s">
        <v>82</v>
      </c>
      <c s="34">
        <v>1</v>
      </c>
      <c s="35">
        <v>0</v>
      </c>
      <c s="36">
        <f>ROUND(ROUND(H450,2)*ROUND(G450,5),2)</f>
      </c>
      <c r="O450">
        <f>(I450*21)/100</f>
      </c>
      <c t="s">
        <v>27</v>
      </c>
    </row>
    <row r="451" spans="1:5" ht="12.75">
      <c r="A451" s="37" t="s">
        <v>55</v>
      </c>
      <c r="E451" s="38" t="s">
        <v>58</v>
      </c>
    </row>
    <row r="452" spans="1:5" ht="12.75">
      <c r="A452" s="39" t="s">
        <v>57</v>
      </c>
      <c r="E452" s="40" t="s">
        <v>58</v>
      </c>
    </row>
    <row r="453" spans="1:5" ht="12.75">
      <c r="A453" t="s">
        <v>59</v>
      </c>
      <c r="E453" s="38" t="s">
        <v>58</v>
      </c>
    </row>
    <row r="454" spans="1:16" ht="25.5">
      <c r="A454" s="26" t="s">
        <v>50</v>
      </c>
      <c s="31" t="s">
        <v>7493</v>
      </c>
      <c s="31" t="s">
        <v>7494</v>
      </c>
      <c s="26" t="s">
        <v>52</v>
      </c>
      <c s="32" t="s">
        <v>7495</v>
      </c>
      <c s="33" t="s">
        <v>82</v>
      </c>
      <c s="34">
        <v>1</v>
      </c>
      <c s="35">
        <v>0</v>
      </c>
      <c s="36">
        <f>ROUND(ROUND(H454,2)*ROUND(G454,5),2)</f>
      </c>
      <c r="O454">
        <f>(I454*21)/100</f>
      </c>
      <c t="s">
        <v>27</v>
      </c>
    </row>
    <row r="455" spans="1:5" ht="12.75">
      <c r="A455" s="37" t="s">
        <v>55</v>
      </c>
      <c r="E455" s="38" t="s">
        <v>58</v>
      </c>
    </row>
    <row r="456" spans="1:5" ht="12.75">
      <c r="A456" s="39" t="s">
        <v>57</v>
      </c>
      <c r="E456" s="40" t="s">
        <v>58</v>
      </c>
    </row>
    <row r="457" spans="1:5" ht="12.75">
      <c r="A457" t="s">
        <v>59</v>
      </c>
      <c r="E457" s="38" t="s">
        <v>58</v>
      </c>
    </row>
    <row r="458" spans="1:16" ht="25.5">
      <c r="A458" s="26" t="s">
        <v>50</v>
      </c>
      <c s="31" t="s">
        <v>7496</v>
      </c>
      <c s="31" t="s">
        <v>7497</v>
      </c>
      <c s="26" t="s">
        <v>52</v>
      </c>
      <c s="32" t="s">
        <v>7498</v>
      </c>
      <c s="33" t="s">
        <v>82</v>
      </c>
      <c s="34">
        <v>1</v>
      </c>
      <c s="35">
        <v>0</v>
      </c>
      <c s="36">
        <f>ROUND(ROUND(H458,2)*ROUND(G458,5),2)</f>
      </c>
      <c r="O458">
        <f>(I458*21)/100</f>
      </c>
      <c t="s">
        <v>27</v>
      </c>
    </row>
    <row r="459" spans="1:5" ht="12.75">
      <c r="A459" s="37" t="s">
        <v>55</v>
      </c>
      <c r="E459" s="38" t="s">
        <v>58</v>
      </c>
    </row>
    <row r="460" spans="1:5" ht="12.75">
      <c r="A460" s="39" t="s">
        <v>57</v>
      </c>
      <c r="E460" s="40" t="s">
        <v>58</v>
      </c>
    </row>
    <row r="461" spans="1:5" ht="12.75">
      <c r="A461" t="s">
        <v>59</v>
      </c>
      <c r="E461" s="38" t="s">
        <v>58</v>
      </c>
    </row>
    <row r="462" spans="1:16" ht="25.5">
      <c r="A462" s="26" t="s">
        <v>50</v>
      </c>
      <c s="31" t="s">
        <v>7499</v>
      </c>
      <c s="31" t="s">
        <v>7500</v>
      </c>
      <c s="26" t="s">
        <v>52</v>
      </c>
      <c s="32" t="s">
        <v>7498</v>
      </c>
      <c s="33" t="s">
        <v>82</v>
      </c>
      <c s="34">
        <v>1</v>
      </c>
      <c s="35">
        <v>0</v>
      </c>
      <c s="36">
        <f>ROUND(ROUND(H462,2)*ROUND(G462,5),2)</f>
      </c>
      <c r="O462">
        <f>(I462*21)/100</f>
      </c>
      <c t="s">
        <v>27</v>
      </c>
    </row>
    <row r="463" spans="1:5" ht="12.75">
      <c r="A463" s="37" t="s">
        <v>55</v>
      </c>
      <c r="E463" s="38" t="s">
        <v>58</v>
      </c>
    </row>
    <row r="464" spans="1:5" ht="12.75">
      <c r="A464" s="39" t="s">
        <v>57</v>
      </c>
      <c r="E464" s="40" t="s">
        <v>58</v>
      </c>
    </row>
    <row r="465" spans="1:5" ht="12.75">
      <c r="A465" t="s">
        <v>59</v>
      </c>
      <c r="E465" s="38" t="s">
        <v>58</v>
      </c>
    </row>
    <row r="466" spans="1:16" ht="25.5">
      <c r="A466" s="26" t="s">
        <v>50</v>
      </c>
      <c s="31" t="s">
        <v>7501</v>
      </c>
      <c s="31" t="s">
        <v>7502</v>
      </c>
      <c s="26" t="s">
        <v>52</v>
      </c>
      <c s="32" t="s">
        <v>7503</v>
      </c>
      <c s="33" t="s">
        <v>82</v>
      </c>
      <c s="34">
        <v>1</v>
      </c>
      <c s="35">
        <v>0</v>
      </c>
      <c s="36">
        <f>ROUND(ROUND(H466,2)*ROUND(G466,5),2)</f>
      </c>
      <c r="O466">
        <f>(I466*21)/100</f>
      </c>
      <c t="s">
        <v>27</v>
      </c>
    </row>
    <row r="467" spans="1:5" ht="12.75">
      <c r="A467" s="37" t="s">
        <v>55</v>
      </c>
      <c r="E467" s="38" t="s">
        <v>58</v>
      </c>
    </row>
    <row r="468" spans="1:5" ht="12.75">
      <c r="A468" s="39" t="s">
        <v>57</v>
      </c>
      <c r="E468" s="40" t="s">
        <v>58</v>
      </c>
    </row>
    <row r="469" spans="1:5" ht="12.75">
      <c r="A469" t="s">
        <v>59</v>
      </c>
      <c r="E469" s="38" t="s">
        <v>58</v>
      </c>
    </row>
    <row r="470" spans="1:16" ht="25.5">
      <c r="A470" s="26" t="s">
        <v>50</v>
      </c>
      <c s="31" t="s">
        <v>7504</v>
      </c>
      <c s="31" t="s">
        <v>7505</v>
      </c>
      <c s="26" t="s">
        <v>52</v>
      </c>
      <c s="32" t="s">
        <v>7506</v>
      </c>
      <c s="33" t="s">
        <v>82</v>
      </c>
      <c s="34">
        <v>1</v>
      </c>
      <c s="35">
        <v>0</v>
      </c>
      <c s="36">
        <f>ROUND(ROUND(H470,2)*ROUND(G470,5),2)</f>
      </c>
      <c r="O470">
        <f>(I470*21)/100</f>
      </c>
      <c t="s">
        <v>27</v>
      </c>
    </row>
    <row r="471" spans="1:5" ht="12.75">
      <c r="A471" s="37" t="s">
        <v>55</v>
      </c>
      <c r="E471" s="38" t="s">
        <v>58</v>
      </c>
    </row>
    <row r="472" spans="1:5" ht="12.75">
      <c r="A472" s="39" t="s">
        <v>57</v>
      </c>
      <c r="E472" s="40" t="s">
        <v>58</v>
      </c>
    </row>
    <row r="473" spans="1:5" ht="12.75">
      <c r="A473" t="s">
        <v>59</v>
      </c>
      <c r="E473" s="38" t="s">
        <v>58</v>
      </c>
    </row>
    <row r="474" spans="1:16" ht="25.5">
      <c r="A474" s="26" t="s">
        <v>50</v>
      </c>
      <c s="31" t="s">
        <v>7507</v>
      </c>
      <c s="31" t="s">
        <v>7508</v>
      </c>
      <c s="26" t="s">
        <v>52</v>
      </c>
      <c s="32" t="s">
        <v>7509</v>
      </c>
      <c s="33" t="s">
        <v>82</v>
      </c>
      <c s="34">
        <v>1</v>
      </c>
      <c s="35">
        <v>0</v>
      </c>
      <c s="36">
        <f>ROUND(ROUND(H474,2)*ROUND(G474,5),2)</f>
      </c>
      <c r="O474">
        <f>(I474*21)/100</f>
      </c>
      <c t="s">
        <v>27</v>
      </c>
    </row>
    <row r="475" spans="1:5" ht="12.75">
      <c r="A475" s="37" t="s">
        <v>55</v>
      </c>
      <c r="E475" s="38" t="s">
        <v>58</v>
      </c>
    </row>
    <row r="476" spans="1:5" ht="12.75">
      <c r="A476" s="39" t="s">
        <v>57</v>
      </c>
      <c r="E476" s="40" t="s">
        <v>58</v>
      </c>
    </row>
    <row r="477" spans="1:5" ht="12.75">
      <c r="A477" t="s">
        <v>59</v>
      </c>
      <c r="E477" s="38" t="s">
        <v>58</v>
      </c>
    </row>
    <row r="478" spans="1:16" ht="25.5">
      <c r="A478" s="26" t="s">
        <v>50</v>
      </c>
      <c s="31" t="s">
        <v>7510</v>
      </c>
      <c s="31" t="s">
        <v>7511</v>
      </c>
      <c s="26" t="s">
        <v>52</v>
      </c>
      <c s="32" t="s">
        <v>7509</v>
      </c>
      <c s="33" t="s">
        <v>82</v>
      </c>
      <c s="34">
        <v>1</v>
      </c>
      <c s="35">
        <v>0</v>
      </c>
      <c s="36">
        <f>ROUND(ROUND(H478,2)*ROUND(G478,5),2)</f>
      </c>
      <c r="O478">
        <f>(I478*21)/100</f>
      </c>
      <c t="s">
        <v>27</v>
      </c>
    </row>
    <row r="479" spans="1:5" ht="12.75">
      <c r="A479" s="37" t="s">
        <v>55</v>
      </c>
      <c r="E479" s="38" t="s">
        <v>58</v>
      </c>
    </row>
    <row r="480" spans="1:5" ht="12.75">
      <c r="A480" s="39" t="s">
        <v>57</v>
      </c>
      <c r="E480" s="40" t="s">
        <v>58</v>
      </c>
    </row>
    <row r="481" spans="1:5" ht="12.75">
      <c r="A481" t="s">
        <v>59</v>
      </c>
      <c r="E481" s="38" t="s">
        <v>58</v>
      </c>
    </row>
    <row r="482" spans="1:16" ht="25.5">
      <c r="A482" s="26" t="s">
        <v>50</v>
      </c>
      <c s="31" t="s">
        <v>7512</v>
      </c>
      <c s="31" t="s">
        <v>7513</v>
      </c>
      <c s="26" t="s">
        <v>52</v>
      </c>
      <c s="32" t="s">
        <v>7514</v>
      </c>
      <c s="33" t="s">
        <v>82</v>
      </c>
      <c s="34">
        <v>1</v>
      </c>
      <c s="35">
        <v>0</v>
      </c>
      <c s="36">
        <f>ROUND(ROUND(H482,2)*ROUND(G482,5),2)</f>
      </c>
      <c r="O482">
        <f>(I482*21)/100</f>
      </c>
      <c t="s">
        <v>27</v>
      </c>
    </row>
    <row r="483" spans="1:5" ht="12.75">
      <c r="A483" s="37" t="s">
        <v>55</v>
      </c>
      <c r="E483" s="38" t="s">
        <v>58</v>
      </c>
    </row>
    <row r="484" spans="1:5" ht="12.75">
      <c r="A484" s="39" t="s">
        <v>57</v>
      </c>
      <c r="E484" s="40" t="s">
        <v>58</v>
      </c>
    </row>
    <row r="485" spans="1:5" ht="12.75">
      <c r="A485" t="s">
        <v>59</v>
      </c>
      <c r="E485" s="38" t="s">
        <v>58</v>
      </c>
    </row>
    <row r="486" spans="1:16" ht="25.5">
      <c r="A486" s="26" t="s">
        <v>50</v>
      </c>
      <c s="31" t="s">
        <v>7515</v>
      </c>
      <c s="31" t="s">
        <v>7516</v>
      </c>
      <c s="26" t="s">
        <v>52</v>
      </c>
      <c s="32" t="s">
        <v>7509</v>
      </c>
      <c s="33" t="s">
        <v>82</v>
      </c>
      <c s="34">
        <v>1</v>
      </c>
      <c s="35">
        <v>0</v>
      </c>
      <c s="36">
        <f>ROUND(ROUND(H486,2)*ROUND(G486,5),2)</f>
      </c>
      <c r="O486">
        <f>(I486*21)/100</f>
      </c>
      <c t="s">
        <v>27</v>
      </c>
    </row>
    <row r="487" spans="1:5" ht="12.75">
      <c r="A487" s="37" t="s">
        <v>55</v>
      </c>
      <c r="E487" s="38" t="s">
        <v>58</v>
      </c>
    </row>
    <row r="488" spans="1:5" ht="12.75">
      <c r="A488" s="39" t="s">
        <v>57</v>
      </c>
      <c r="E488" s="40" t="s">
        <v>58</v>
      </c>
    </row>
    <row r="489" spans="1:5" ht="12.75">
      <c r="A489" t="s">
        <v>59</v>
      </c>
      <c r="E489" s="38" t="s">
        <v>58</v>
      </c>
    </row>
    <row r="490" spans="1:16" ht="25.5">
      <c r="A490" s="26" t="s">
        <v>50</v>
      </c>
      <c s="31" t="s">
        <v>7517</v>
      </c>
      <c s="31" t="s">
        <v>7518</v>
      </c>
      <c s="26" t="s">
        <v>52</v>
      </c>
      <c s="32" t="s">
        <v>7519</v>
      </c>
      <c s="33" t="s">
        <v>82</v>
      </c>
      <c s="34">
        <v>1</v>
      </c>
      <c s="35">
        <v>0</v>
      </c>
      <c s="36">
        <f>ROUND(ROUND(H490,2)*ROUND(G490,5),2)</f>
      </c>
      <c r="O490">
        <f>(I490*21)/100</f>
      </c>
      <c t="s">
        <v>27</v>
      </c>
    </row>
    <row r="491" spans="1:5" ht="12.75">
      <c r="A491" s="37" t="s">
        <v>55</v>
      </c>
      <c r="E491" s="38" t="s">
        <v>58</v>
      </c>
    </row>
    <row r="492" spans="1:5" ht="12.75">
      <c r="A492" s="39" t="s">
        <v>57</v>
      </c>
      <c r="E492" s="40" t="s">
        <v>58</v>
      </c>
    </row>
    <row r="493" spans="1:5" ht="12.75">
      <c r="A493" t="s">
        <v>59</v>
      </c>
      <c r="E493" s="38" t="s">
        <v>58</v>
      </c>
    </row>
    <row r="494" spans="1:16" ht="25.5">
      <c r="A494" s="26" t="s">
        <v>50</v>
      </c>
      <c s="31" t="s">
        <v>7520</v>
      </c>
      <c s="31" t="s">
        <v>7521</v>
      </c>
      <c s="26" t="s">
        <v>52</v>
      </c>
      <c s="32" t="s">
        <v>7522</v>
      </c>
      <c s="33" t="s">
        <v>82</v>
      </c>
      <c s="34">
        <v>1</v>
      </c>
      <c s="35">
        <v>0</v>
      </c>
      <c s="36">
        <f>ROUND(ROUND(H494,2)*ROUND(G494,5),2)</f>
      </c>
      <c r="O494">
        <f>(I494*21)/100</f>
      </c>
      <c t="s">
        <v>27</v>
      </c>
    </row>
    <row r="495" spans="1:5" ht="12.75">
      <c r="A495" s="37" t="s">
        <v>55</v>
      </c>
      <c r="E495" s="38" t="s">
        <v>58</v>
      </c>
    </row>
    <row r="496" spans="1:5" ht="12.75">
      <c r="A496" s="39" t="s">
        <v>57</v>
      </c>
      <c r="E496" s="40" t="s">
        <v>58</v>
      </c>
    </row>
    <row r="497" spans="1:5" ht="12.75">
      <c r="A497" t="s">
        <v>59</v>
      </c>
      <c r="E497" s="38" t="s">
        <v>58</v>
      </c>
    </row>
    <row r="498" spans="1:16" ht="25.5">
      <c r="A498" s="26" t="s">
        <v>50</v>
      </c>
      <c s="31" t="s">
        <v>7523</v>
      </c>
      <c s="31" t="s">
        <v>7524</v>
      </c>
      <c s="26" t="s">
        <v>52</v>
      </c>
      <c s="32" t="s">
        <v>7525</v>
      </c>
      <c s="33" t="s">
        <v>82</v>
      </c>
      <c s="34">
        <v>1</v>
      </c>
      <c s="35">
        <v>0</v>
      </c>
      <c s="36">
        <f>ROUND(ROUND(H498,2)*ROUND(G498,5),2)</f>
      </c>
      <c r="O498">
        <f>(I498*21)/100</f>
      </c>
      <c t="s">
        <v>27</v>
      </c>
    </row>
    <row r="499" spans="1:5" ht="12.75">
      <c r="A499" s="37" t="s">
        <v>55</v>
      </c>
      <c r="E499" s="38" t="s">
        <v>58</v>
      </c>
    </row>
    <row r="500" spans="1:5" ht="12.75">
      <c r="A500" s="39" t="s">
        <v>57</v>
      </c>
      <c r="E500" s="40" t="s">
        <v>58</v>
      </c>
    </row>
    <row r="501" spans="1:5" ht="12.75">
      <c r="A501" t="s">
        <v>59</v>
      </c>
      <c r="E501" s="38" t="s">
        <v>58</v>
      </c>
    </row>
    <row r="502" spans="1:16" ht="25.5">
      <c r="A502" s="26" t="s">
        <v>50</v>
      </c>
      <c s="31" t="s">
        <v>7526</v>
      </c>
      <c s="31" t="s">
        <v>7527</v>
      </c>
      <c s="26" t="s">
        <v>52</v>
      </c>
      <c s="32" t="s">
        <v>7528</v>
      </c>
      <c s="33" t="s">
        <v>82</v>
      </c>
      <c s="34">
        <v>1</v>
      </c>
      <c s="35">
        <v>0</v>
      </c>
      <c s="36">
        <f>ROUND(ROUND(H502,2)*ROUND(G502,5),2)</f>
      </c>
      <c r="O502">
        <f>(I502*21)/100</f>
      </c>
      <c t="s">
        <v>27</v>
      </c>
    </row>
    <row r="503" spans="1:5" ht="12.75">
      <c r="A503" s="37" t="s">
        <v>55</v>
      </c>
      <c r="E503" s="38" t="s">
        <v>58</v>
      </c>
    </row>
    <row r="504" spans="1:5" ht="12.75">
      <c r="A504" s="39" t="s">
        <v>57</v>
      </c>
      <c r="E504" s="40" t="s">
        <v>58</v>
      </c>
    </row>
    <row r="505" spans="1:5" ht="12.75">
      <c r="A505" t="s">
        <v>59</v>
      </c>
      <c r="E505" s="38" t="s">
        <v>58</v>
      </c>
    </row>
    <row r="506" spans="1:16" ht="25.5">
      <c r="A506" s="26" t="s">
        <v>50</v>
      </c>
      <c s="31" t="s">
        <v>7529</v>
      </c>
      <c s="31" t="s">
        <v>7530</v>
      </c>
      <c s="26" t="s">
        <v>52</v>
      </c>
      <c s="32" t="s">
        <v>7531</v>
      </c>
      <c s="33" t="s">
        <v>82</v>
      </c>
      <c s="34">
        <v>1</v>
      </c>
      <c s="35">
        <v>0</v>
      </c>
      <c s="36">
        <f>ROUND(ROUND(H506,2)*ROUND(G506,5),2)</f>
      </c>
      <c r="O506">
        <f>(I506*21)/100</f>
      </c>
      <c t="s">
        <v>27</v>
      </c>
    </row>
    <row r="507" spans="1:5" ht="12.75">
      <c r="A507" s="37" t="s">
        <v>55</v>
      </c>
      <c r="E507" s="38" t="s">
        <v>58</v>
      </c>
    </row>
    <row r="508" spans="1:5" ht="12.75">
      <c r="A508" s="39" t="s">
        <v>57</v>
      </c>
      <c r="E508" s="40" t="s">
        <v>58</v>
      </c>
    </row>
    <row r="509" spans="1:5" ht="12.75">
      <c r="A509" t="s">
        <v>59</v>
      </c>
      <c r="E509" s="38" t="s">
        <v>58</v>
      </c>
    </row>
    <row r="510" spans="1:16" ht="25.5">
      <c r="A510" s="26" t="s">
        <v>50</v>
      </c>
      <c s="31" t="s">
        <v>7532</v>
      </c>
      <c s="31" t="s">
        <v>7533</v>
      </c>
      <c s="26" t="s">
        <v>52</v>
      </c>
      <c s="32" t="s">
        <v>7534</v>
      </c>
      <c s="33" t="s">
        <v>82</v>
      </c>
      <c s="34">
        <v>1</v>
      </c>
      <c s="35">
        <v>0</v>
      </c>
      <c s="36">
        <f>ROUND(ROUND(H510,2)*ROUND(G510,5),2)</f>
      </c>
      <c r="O510">
        <f>(I510*21)/100</f>
      </c>
      <c t="s">
        <v>27</v>
      </c>
    </row>
    <row r="511" spans="1:5" ht="12.75">
      <c r="A511" s="37" t="s">
        <v>55</v>
      </c>
      <c r="E511" s="38" t="s">
        <v>58</v>
      </c>
    </row>
    <row r="512" spans="1:5" ht="12.75">
      <c r="A512" s="39" t="s">
        <v>57</v>
      </c>
      <c r="E512" s="40" t="s">
        <v>58</v>
      </c>
    </row>
    <row r="513" spans="1:5" ht="12.75">
      <c r="A513" t="s">
        <v>59</v>
      </c>
      <c r="E513" s="38" t="s">
        <v>58</v>
      </c>
    </row>
    <row r="514" spans="1:16" ht="25.5">
      <c r="A514" s="26" t="s">
        <v>50</v>
      </c>
      <c s="31" t="s">
        <v>7535</v>
      </c>
      <c s="31" t="s">
        <v>7536</v>
      </c>
      <c s="26" t="s">
        <v>52</v>
      </c>
      <c s="32" t="s">
        <v>7537</v>
      </c>
      <c s="33" t="s">
        <v>82</v>
      </c>
      <c s="34">
        <v>1</v>
      </c>
      <c s="35">
        <v>0</v>
      </c>
      <c s="36">
        <f>ROUND(ROUND(H514,2)*ROUND(G514,5),2)</f>
      </c>
      <c r="O514">
        <f>(I514*21)/100</f>
      </c>
      <c t="s">
        <v>27</v>
      </c>
    </row>
    <row r="515" spans="1:5" ht="12.75">
      <c r="A515" s="37" t="s">
        <v>55</v>
      </c>
      <c r="E515" s="38" t="s">
        <v>58</v>
      </c>
    </row>
    <row r="516" spans="1:5" ht="12.75">
      <c r="A516" s="39" t="s">
        <v>57</v>
      </c>
      <c r="E516" s="40" t="s">
        <v>58</v>
      </c>
    </row>
    <row r="517" spans="1:5" ht="12.75">
      <c r="A517" t="s">
        <v>59</v>
      </c>
      <c r="E517" s="38" t="s">
        <v>58</v>
      </c>
    </row>
    <row r="518" spans="1:16" ht="25.5">
      <c r="A518" s="26" t="s">
        <v>50</v>
      </c>
      <c s="31" t="s">
        <v>7538</v>
      </c>
      <c s="31" t="s">
        <v>7539</v>
      </c>
      <c s="26" t="s">
        <v>52</v>
      </c>
      <c s="32" t="s">
        <v>7540</v>
      </c>
      <c s="33" t="s">
        <v>82</v>
      </c>
      <c s="34">
        <v>1</v>
      </c>
      <c s="35">
        <v>0</v>
      </c>
      <c s="36">
        <f>ROUND(ROUND(H518,2)*ROUND(G518,5),2)</f>
      </c>
      <c r="O518">
        <f>(I518*21)/100</f>
      </c>
      <c t="s">
        <v>27</v>
      </c>
    </row>
    <row r="519" spans="1:5" ht="12.75">
      <c r="A519" s="37" t="s">
        <v>55</v>
      </c>
      <c r="E519" s="38" t="s">
        <v>58</v>
      </c>
    </row>
    <row r="520" spans="1:5" ht="12.75">
      <c r="A520" s="39" t="s">
        <v>57</v>
      </c>
      <c r="E520" s="40" t="s">
        <v>58</v>
      </c>
    </row>
    <row r="521" spans="1:5" ht="12.75">
      <c r="A521" t="s">
        <v>59</v>
      </c>
      <c r="E521" s="38" t="s">
        <v>58</v>
      </c>
    </row>
    <row r="522" spans="1:16" ht="25.5">
      <c r="A522" s="26" t="s">
        <v>50</v>
      </c>
      <c s="31" t="s">
        <v>7541</v>
      </c>
      <c s="31" t="s">
        <v>7542</v>
      </c>
      <c s="26" t="s">
        <v>52</v>
      </c>
      <c s="32" t="s">
        <v>7543</v>
      </c>
      <c s="33" t="s">
        <v>82</v>
      </c>
      <c s="34">
        <v>1</v>
      </c>
      <c s="35">
        <v>0</v>
      </c>
      <c s="36">
        <f>ROUND(ROUND(H522,2)*ROUND(G522,5),2)</f>
      </c>
      <c r="O522">
        <f>(I522*21)/100</f>
      </c>
      <c t="s">
        <v>27</v>
      </c>
    </row>
    <row r="523" spans="1:5" ht="12.75">
      <c r="A523" s="37" t="s">
        <v>55</v>
      </c>
      <c r="E523" s="38" t="s">
        <v>58</v>
      </c>
    </row>
    <row r="524" spans="1:5" ht="12.75">
      <c r="A524" s="39" t="s">
        <v>57</v>
      </c>
      <c r="E524" s="40" t="s">
        <v>58</v>
      </c>
    </row>
    <row r="525" spans="1:5" ht="12.75">
      <c r="A525" t="s">
        <v>59</v>
      </c>
      <c r="E525" s="38" t="s">
        <v>58</v>
      </c>
    </row>
    <row r="526" spans="1:16" ht="25.5">
      <c r="A526" s="26" t="s">
        <v>50</v>
      </c>
      <c s="31" t="s">
        <v>7544</v>
      </c>
      <c s="31" t="s">
        <v>7545</v>
      </c>
      <c s="26" t="s">
        <v>52</v>
      </c>
      <c s="32" t="s">
        <v>7546</v>
      </c>
      <c s="33" t="s">
        <v>82</v>
      </c>
      <c s="34">
        <v>1</v>
      </c>
      <c s="35">
        <v>0</v>
      </c>
      <c s="36">
        <f>ROUND(ROUND(H526,2)*ROUND(G526,5),2)</f>
      </c>
      <c r="O526">
        <f>(I526*21)/100</f>
      </c>
      <c t="s">
        <v>27</v>
      </c>
    </row>
    <row r="527" spans="1:5" ht="12.75">
      <c r="A527" s="37" t="s">
        <v>55</v>
      </c>
      <c r="E527" s="38" t="s">
        <v>58</v>
      </c>
    </row>
    <row r="528" spans="1:5" ht="12.75">
      <c r="A528" s="39" t="s">
        <v>57</v>
      </c>
      <c r="E528" s="40" t="s">
        <v>58</v>
      </c>
    </row>
    <row r="529" spans="1:5" ht="12.75">
      <c r="A529" t="s">
        <v>59</v>
      </c>
      <c r="E529" s="38" t="s">
        <v>58</v>
      </c>
    </row>
    <row r="530" spans="1:16" ht="25.5">
      <c r="A530" s="26" t="s">
        <v>50</v>
      </c>
      <c s="31" t="s">
        <v>7547</v>
      </c>
      <c s="31" t="s">
        <v>7548</v>
      </c>
      <c s="26" t="s">
        <v>52</v>
      </c>
      <c s="32" t="s">
        <v>7549</v>
      </c>
      <c s="33" t="s">
        <v>82</v>
      </c>
      <c s="34">
        <v>1</v>
      </c>
      <c s="35">
        <v>0</v>
      </c>
      <c s="36">
        <f>ROUND(ROUND(H530,2)*ROUND(G530,5),2)</f>
      </c>
      <c r="O530">
        <f>(I530*21)/100</f>
      </c>
      <c t="s">
        <v>27</v>
      </c>
    </row>
    <row r="531" spans="1:5" ht="12.75">
      <c r="A531" s="37" t="s">
        <v>55</v>
      </c>
      <c r="E531" s="38" t="s">
        <v>58</v>
      </c>
    </row>
    <row r="532" spans="1:5" ht="12.75">
      <c r="A532" s="39" t="s">
        <v>57</v>
      </c>
      <c r="E532" s="40" t="s">
        <v>58</v>
      </c>
    </row>
    <row r="533" spans="1:5" ht="12.75">
      <c r="A533" t="s">
        <v>59</v>
      </c>
      <c r="E533" s="38" t="s">
        <v>58</v>
      </c>
    </row>
    <row r="534" spans="1:16" ht="25.5">
      <c r="A534" s="26" t="s">
        <v>50</v>
      </c>
      <c s="31" t="s">
        <v>7550</v>
      </c>
      <c s="31" t="s">
        <v>7551</v>
      </c>
      <c s="26" t="s">
        <v>52</v>
      </c>
      <c s="32" t="s">
        <v>7552</v>
      </c>
      <c s="33" t="s">
        <v>82</v>
      </c>
      <c s="34">
        <v>1</v>
      </c>
      <c s="35">
        <v>0</v>
      </c>
      <c s="36">
        <f>ROUND(ROUND(H534,2)*ROUND(G534,5),2)</f>
      </c>
      <c r="O534">
        <f>(I534*21)/100</f>
      </c>
      <c t="s">
        <v>27</v>
      </c>
    </row>
    <row r="535" spans="1:5" ht="12.75">
      <c r="A535" s="37" t="s">
        <v>55</v>
      </c>
      <c r="E535" s="38" t="s">
        <v>58</v>
      </c>
    </row>
    <row r="536" spans="1:5" ht="12.75">
      <c r="A536" s="39" t="s">
        <v>57</v>
      </c>
      <c r="E536" s="40" t="s">
        <v>58</v>
      </c>
    </row>
    <row r="537" spans="1:5" ht="12.75">
      <c r="A537" t="s">
        <v>59</v>
      </c>
      <c r="E537" s="38" t="s">
        <v>58</v>
      </c>
    </row>
    <row r="538" spans="1:16" ht="25.5">
      <c r="A538" s="26" t="s">
        <v>50</v>
      </c>
      <c s="31" t="s">
        <v>7553</v>
      </c>
      <c s="31" t="s">
        <v>7554</v>
      </c>
      <c s="26" t="s">
        <v>52</v>
      </c>
      <c s="32" t="s">
        <v>7555</v>
      </c>
      <c s="33" t="s">
        <v>82</v>
      </c>
      <c s="34">
        <v>1</v>
      </c>
      <c s="35">
        <v>0</v>
      </c>
      <c s="36">
        <f>ROUND(ROUND(H538,2)*ROUND(G538,5),2)</f>
      </c>
      <c r="O538">
        <f>(I538*21)/100</f>
      </c>
      <c t="s">
        <v>27</v>
      </c>
    </row>
    <row r="539" spans="1:5" ht="12.75">
      <c r="A539" s="37" t="s">
        <v>55</v>
      </c>
      <c r="E539" s="38" t="s">
        <v>58</v>
      </c>
    </row>
    <row r="540" spans="1:5" ht="12.75">
      <c r="A540" s="39" t="s">
        <v>57</v>
      </c>
      <c r="E540" s="40" t="s">
        <v>58</v>
      </c>
    </row>
    <row r="541" spans="1:5" ht="12.75">
      <c r="A541" t="s">
        <v>59</v>
      </c>
      <c r="E541" s="38" t="s">
        <v>58</v>
      </c>
    </row>
    <row r="542" spans="1:16" ht="25.5">
      <c r="A542" s="26" t="s">
        <v>50</v>
      </c>
      <c s="31" t="s">
        <v>7556</v>
      </c>
      <c s="31" t="s">
        <v>7557</v>
      </c>
      <c s="26" t="s">
        <v>52</v>
      </c>
      <c s="32" t="s">
        <v>7558</v>
      </c>
      <c s="33" t="s">
        <v>82</v>
      </c>
      <c s="34">
        <v>1</v>
      </c>
      <c s="35">
        <v>0</v>
      </c>
      <c s="36">
        <f>ROUND(ROUND(H542,2)*ROUND(G542,5),2)</f>
      </c>
      <c r="O542">
        <f>(I542*21)/100</f>
      </c>
      <c t="s">
        <v>27</v>
      </c>
    </row>
    <row r="543" spans="1:5" ht="12.75">
      <c r="A543" s="37" t="s">
        <v>55</v>
      </c>
      <c r="E543" s="38" t="s">
        <v>58</v>
      </c>
    </row>
    <row r="544" spans="1:5" ht="12.75">
      <c r="A544" s="39" t="s">
        <v>57</v>
      </c>
      <c r="E544" s="40" t="s">
        <v>58</v>
      </c>
    </row>
    <row r="545" spans="1:5" ht="12.75">
      <c r="A545" t="s">
        <v>59</v>
      </c>
      <c r="E545" s="38" t="s">
        <v>58</v>
      </c>
    </row>
    <row r="546" spans="1:16" ht="25.5">
      <c r="A546" s="26" t="s">
        <v>50</v>
      </c>
      <c s="31" t="s">
        <v>7559</v>
      </c>
      <c s="31" t="s">
        <v>7560</v>
      </c>
      <c s="26" t="s">
        <v>52</v>
      </c>
      <c s="32" t="s">
        <v>7561</v>
      </c>
      <c s="33" t="s">
        <v>82</v>
      </c>
      <c s="34">
        <v>1</v>
      </c>
      <c s="35">
        <v>0</v>
      </c>
      <c s="36">
        <f>ROUND(ROUND(H546,2)*ROUND(G546,5),2)</f>
      </c>
      <c r="O546">
        <f>(I546*21)/100</f>
      </c>
      <c t="s">
        <v>27</v>
      </c>
    </row>
    <row r="547" spans="1:5" ht="12.75">
      <c r="A547" s="37" t="s">
        <v>55</v>
      </c>
      <c r="E547" s="38" t="s">
        <v>58</v>
      </c>
    </row>
    <row r="548" spans="1:5" ht="12.75">
      <c r="A548" s="39" t="s">
        <v>57</v>
      </c>
      <c r="E548" s="40" t="s">
        <v>58</v>
      </c>
    </row>
    <row r="549" spans="1:5" ht="12.75">
      <c r="A549" t="s">
        <v>59</v>
      </c>
      <c r="E549"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31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0+O9+O302</f>
      </c>
      <c t="s">
        <v>26</v>
      </c>
    </row>
    <row r="3" spans="1:16" ht="15" customHeight="1">
      <c r="A3" t="s">
        <v>11</v>
      </c>
      <c s="12" t="s">
        <v>13</v>
      </c>
      <c s="13" t="s">
        <v>14</v>
      </c>
      <c s="1"/>
      <c s="14" t="s">
        <v>15</v>
      </c>
      <c s="1"/>
      <c s="9"/>
      <c s="8" t="s">
        <v>7562</v>
      </c>
      <c s="41">
        <f>0+I9+I302</f>
      </c>
      <c r="O3" t="s">
        <v>22</v>
      </c>
      <c t="s">
        <v>27</v>
      </c>
    </row>
    <row r="4" spans="1:16" ht="15" customHeight="1">
      <c r="A4" t="s">
        <v>16</v>
      </c>
      <c s="12" t="s">
        <v>17</v>
      </c>
      <c s="13" t="s">
        <v>3464</v>
      </c>
      <c s="1"/>
      <c s="14" t="s">
        <v>3465</v>
      </c>
      <c s="1"/>
      <c s="1"/>
      <c s="11"/>
      <c s="11"/>
      <c r="O4" t="s">
        <v>23</v>
      </c>
      <c t="s">
        <v>27</v>
      </c>
    </row>
    <row r="5" spans="1:16" ht="12.75" customHeight="1">
      <c r="A5" t="s">
        <v>20</v>
      </c>
      <c s="16" t="s">
        <v>21</v>
      </c>
      <c s="17" t="s">
        <v>7562</v>
      </c>
      <c s="6"/>
      <c s="18" t="s">
        <v>7563</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7562</v>
      </c>
      <c s="27"/>
      <c s="29" t="s">
        <v>7563</v>
      </c>
      <c s="27"/>
      <c s="27"/>
      <c s="27"/>
      <c s="30">
        <f>0+Q9</f>
      </c>
      <c r="O9">
        <f>0+R9</f>
      </c>
      <c r="Q9">
        <f>0+I10+I14+I18+I22+I26+I30+I34+I38+I42+I46+I50+I54+I58+I62+I66+I70+I74+I78+I82+I86+I90+I94+I98+I102+I106+I110+I114+I118+I122+I126+I130+I134+I138+I142+I146+I150+I154+I158+I162+I166+I170+I174+I178+I182+I186+I190+I194+I198+I202+I206+I210+I214+I218+I222+I226+I230+I234+I238+I242+I246+I250+I254+I258+I262+I266+I270+I274+I278+I282+I286+I290+I294+I298</f>
      </c>
      <c>
        <f>0+O10+O14+O18+O22+O26+O30+O34+O38+O42+O46+O50+O54+O58+O62+O66+O70+O74+O78+O82+O86+O90+O94+O98+O102+O106+O110+O114+O118+O122+O126+O130+O134+O138+O142+O146+O150+O154+O158+O162+O166+O170+O174+O178+O182+O186+O190+O194+O198+O202+O206+O210+O214+O218+O222+O226+O230+O234+O238+O242+O246+O250+O254+O258+O262+O266+O270+O274+O278+O282+O286+O290+O294+O298</f>
      </c>
    </row>
    <row r="10" spans="1:16" ht="12.75">
      <c r="A10" s="26" t="s">
        <v>50</v>
      </c>
      <c s="31" t="s">
        <v>7565</v>
      </c>
      <c s="31" t="s">
        <v>7566</v>
      </c>
      <c s="26" t="s">
        <v>52</v>
      </c>
      <c s="32" t="s">
        <v>7567</v>
      </c>
      <c s="33" t="s">
        <v>76</v>
      </c>
      <c s="34">
        <v>10</v>
      </c>
      <c s="35">
        <v>0</v>
      </c>
      <c s="36">
        <f>ROUND(ROUND(H10,2)*ROUND(G10,5),2)</f>
      </c>
      <c r="O10">
        <f>(I10*21)/100</f>
      </c>
      <c t="s">
        <v>27</v>
      </c>
    </row>
    <row r="11" spans="1:5" ht="12.75">
      <c r="A11" s="37" t="s">
        <v>55</v>
      </c>
      <c r="E11" s="38" t="s">
        <v>7568</v>
      </c>
    </row>
    <row r="12" spans="1:5" ht="12.75">
      <c r="A12" s="39" t="s">
        <v>57</v>
      </c>
      <c r="E12" s="40" t="s">
        <v>7569</v>
      </c>
    </row>
    <row r="13" spans="1:5" ht="12.75">
      <c r="A13" t="s">
        <v>59</v>
      </c>
      <c r="E13" s="38" t="s">
        <v>58</v>
      </c>
    </row>
    <row r="14" spans="1:16" ht="25.5">
      <c r="A14" s="26" t="s">
        <v>50</v>
      </c>
      <c s="31" t="s">
        <v>7570</v>
      </c>
      <c s="31" t="s">
        <v>7571</v>
      </c>
      <c s="26" t="s">
        <v>52</v>
      </c>
      <c s="32" t="s">
        <v>7572</v>
      </c>
      <c s="33" t="s">
        <v>82</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7573</v>
      </c>
      <c s="31" t="s">
        <v>7574</v>
      </c>
      <c s="26" t="s">
        <v>52</v>
      </c>
      <c s="32" t="s">
        <v>7575</v>
      </c>
      <c s="33" t="s">
        <v>82</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25.5">
      <c r="A22" s="26" t="s">
        <v>50</v>
      </c>
      <c s="31" t="s">
        <v>7576</v>
      </c>
      <c s="31" t="s">
        <v>7577</v>
      </c>
      <c s="26" t="s">
        <v>52</v>
      </c>
      <c s="32" t="s">
        <v>7578</v>
      </c>
      <c s="33" t="s">
        <v>82</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25.5">
      <c r="A26" s="26" t="s">
        <v>50</v>
      </c>
      <c s="31" t="s">
        <v>7579</v>
      </c>
      <c s="31" t="s">
        <v>7580</v>
      </c>
      <c s="26" t="s">
        <v>52</v>
      </c>
      <c s="32" t="s">
        <v>7581</v>
      </c>
      <c s="33" t="s">
        <v>82</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7582</v>
      </c>
      <c s="31" t="s">
        <v>7583</v>
      </c>
      <c s="26" t="s">
        <v>52</v>
      </c>
      <c s="32" t="s">
        <v>7584</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7585</v>
      </c>
      <c s="31" t="s">
        <v>7586</v>
      </c>
      <c s="26" t="s">
        <v>52</v>
      </c>
      <c s="32" t="s">
        <v>7587</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7588</v>
      </c>
      <c s="31" t="s">
        <v>7589</v>
      </c>
      <c s="26" t="s">
        <v>52</v>
      </c>
      <c s="32" t="s">
        <v>7590</v>
      </c>
      <c s="33" t="s">
        <v>82</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7591</v>
      </c>
      <c s="31" t="s">
        <v>7592</v>
      </c>
      <c s="26" t="s">
        <v>52</v>
      </c>
      <c s="32" t="s">
        <v>7593</v>
      </c>
      <c s="33" t="s">
        <v>82</v>
      </c>
      <c s="34">
        <v>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7594</v>
      </c>
      <c s="31" t="s">
        <v>7595</v>
      </c>
      <c s="26" t="s">
        <v>52</v>
      </c>
      <c s="32" t="s">
        <v>7590</v>
      </c>
      <c s="33" t="s">
        <v>82</v>
      </c>
      <c s="34">
        <v>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7596</v>
      </c>
      <c s="31" t="s">
        <v>7597</v>
      </c>
      <c s="26" t="s">
        <v>52</v>
      </c>
      <c s="32" t="s">
        <v>7598</v>
      </c>
      <c s="33" t="s">
        <v>82</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25.5">
      <c r="A54" s="26" t="s">
        <v>50</v>
      </c>
      <c s="31" t="s">
        <v>7599</v>
      </c>
      <c s="31" t="s">
        <v>7600</v>
      </c>
      <c s="26" t="s">
        <v>52</v>
      </c>
      <c s="32" t="s">
        <v>7601</v>
      </c>
      <c s="33" t="s">
        <v>82</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25.5">
      <c r="A58" s="26" t="s">
        <v>50</v>
      </c>
      <c s="31" t="s">
        <v>7602</v>
      </c>
      <c s="31" t="s">
        <v>7603</v>
      </c>
      <c s="26" t="s">
        <v>52</v>
      </c>
      <c s="32" t="s">
        <v>7604</v>
      </c>
      <c s="33" t="s">
        <v>82</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25.5">
      <c r="A62" s="26" t="s">
        <v>50</v>
      </c>
      <c s="31" t="s">
        <v>7605</v>
      </c>
      <c s="31" t="s">
        <v>7606</v>
      </c>
      <c s="26" t="s">
        <v>52</v>
      </c>
      <c s="32" t="s">
        <v>7607</v>
      </c>
      <c s="33" t="s">
        <v>82</v>
      </c>
      <c s="34">
        <v>1</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25.5">
      <c r="A66" s="26" t="s">
        <v>50</v>
      </c>
      <c s="31" t="s">
        <v>7608</v>
      </c>
      <c s="31" t="s">
        <v>7609</v>
      </c>
      <c s="26" t="s">
        <v>52</v>
      </c>
      <c s="32" t="s">
        <v>7610</v>
      </c>
      <c s="33" t="s">
        <v>82</v>
      </c>
      <c s="34">
        <v>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25.5">
      <c r="A70" s="26" t="s">
        <v>50</v>
      </c>
      <c s="31" t="s">
        <v>7611</v>
      </c>
      <c s="31" t="s">
        <v>7612</v>
      </c>
      <c s="26" t="s">
        <v>52</v>
      </c>
      <c s="32" t="s">
        <v>7613</v>
      </c>
      <c s="33" t="s">
        <v>82</v>
      </c>
      <c s="34">
        <v>1</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25.5">
      <c r="A74" s="26" t="s">
        <v>50</v>
      </c>
      <c s="31" t="s">
        <v>7614</v>
      </c>
      <c s="31" t="s">
        <v>7615</v>
      </c>
      <c s="26" t="s">
        <v>52</v>
      </c>
      <c s="32" t="s">
        <v>7613</v>
      </c>
      <c s="33" t="s">
        <v>82</v>
      </c>
      <c s="34">
        <v>1</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7616</v>
      </c>
      <c s="31" t="s">
        <v>7617</v>
      </c>
      <c s="26" t="s">
        <v>52</v>
      </c>
      <c s="32" t="s">
        <v>7618</v>
      </c>
      <c s="33" t="s">
        <v>82</v>
      </c>
      <c s="34">
        <v>1</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12.75">
      <c r="A82" s="26" t="s">
        <v>50</v>
      </c>
      <c s="31" t="s">
        <v>7619</v>
      </c>
      <c s="31" t="s">
        <v>7620</v>
      </c>
      <c s="26" t="s">
        <v>52</v>
      </c>
      <c s="32" t="s">
        <v>7618</v>
      </c>
      <c s="33" t="s">
        <v>82</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7621</v>
      </c>
      <c s="31" t="s">
        <v>7622</v>
      </c>
      <c s="26" t="s">
        <v>52</v>
      </c>
      <c s="32" t="s">
        <v>7618</v>
      </c>
      <c s="33" t="s">
        <v>82</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12.75">
      <c r="A90" s="26" t="s">
        <v>50</v>
      </c>
      <c s="31" t="s">
        <v>7623</v>
      </c>
      <c s="31" t="s">
        <v>7624</v>
      </c>
      <c s="26" t="s">
        <v>52</v>
      </c>
      <c s="32" t="s">
        <v>7618</v>
      </c>
      <c s="33" t="s">
        <v>82</v>
      </c>
      <c s="34">
        <v>1</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12.75">
      <c r="A94" s="26" t="s">
        <v>50</v>
      </c>
      <c s="31" t="s">
        <v>7625</v>
      </c>
      <c s="31" t="s">
        <v>7626</v>
      </c>
      <c s="26" t="s">
        <v>52</v>
      </c>
      <c s="32" t="s">
        <v>7618</v>
      </c>
      <c s="33" t="s">
        <v>82</v>
      </c>
      <c s="34">
        <v>1</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25.5">
      <c r="A98" s="26" t="s">
        <v>50</v>
      </c>
      <c s="31" t="s">
        <v>7627</v>
      </c>
      <c s="31" t="s">
        <v>7628</v>
      </c>
      <c s="26" t="s">
        <v>52</v>
      </c>
      <c s="32" t="s">
        <v>7629</v>
      </c>
      <c s="33" t="s">
        <v>82</v>
      </c>
      <c s="34">
        <v>1</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25.5">
      <c r="A102" s="26" t="s">
        <v>50</v>
      </c>
      <c s="31" t="s">
        <v>7630</v>
      </c>
      <c s="31" t="s">
        <v>7631</v>
      </c>
      <c s="26" t="s">
        <v>52</v>
      </c>
      <c s="32" t="s">
        <v>7632</v>
      </c>
      <c s="33" t="s">
        <v>82</v>
      </c>
      <c s="34">
        <v>1</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25.5">
      <c r="A106" s="26" t="s">
        <v>50</v>
      </c>
      <c s="31" t="s">
        <v>7633</v>
      </c>
      <c s="31" t="s">
        <v>7634</v>
      </c>
      <c s="26" t="s">
        <v>52</v>
      </c>
      <c s="32" t="s">
        <v>7635</v>
      </c>
      <c s="33" t="s">
        <v>82</v>
      </c>
      <c s="34">
        <v>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25.5">
      <c r="A110" s="26" t="s">
        <v>50</v>
      </c>
      <c s="31" t="s">
        <v>7636</v>
      </c>
      <c s="31" t="s">
        <v>7637</v>
      </c>
      <c s="26" t="s">
        <v>52</v>
      </c>
      <c s="32" t="s">
        <v>7638</v>
      </c>
      <c s="33" t="s">
        <v>82</v>
      </c>
      <c s="34">
        <v>1</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25.5">
      <c r="A114" s="26" t="s">
        <v>50</v>
      </c>
      <c s="31" t="s">
        <v>7639</v>
      </c>
      <c s="31" t="s">
        <v>7640</v>
      </c>
      <c s="26" t="s">
        <v>52</v>
      </c>
      <c s="32" t="s">
        <v>7641</v>
      </c>
      <c s="33" t="s">
        <v>82</v>
      </c>
      <c s="34">
        <v>1</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25.5">
      <c r="A118" s="26" t="s">
        <v>50</v>
      </c>
      <c s="31" t="s">
        <v>7642</v>
      </c>
      <c s="31" t="s">
        <v>7643</v>
      </c>
      <c s="26" t="s">
        <v>52</v>
      </c>
      <c s="32" t="s">
        <v>7644</v>
      </c>
      <c s="33" t="s">
        <v>82</v>
      </c>
      <c s="34">
        <v>1</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25.5">
      <c r="A122" s="26" t="s">
        <v>50</v>
      </c>
      <c s="31" t="s">
        <v>7645</v>
      </c>
      <c s="31" t="s">
        <v>7646</v>
      </c>
      <c s="26" t="s">
        <v>52</v>
      </c>
      <c s="32" t="s">
        <v>7647</v>
      </c>
      <c s="33" t="s">
        <v>82</v>
      </c>
      <c s="34">
        <v>1</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25.5">
      <c r="A126" s="26" t="s">
        <v>50</v>
      </c>
      <c s="31" t="s">
        <v>7648</v>
      </c>
      <c s="31" t="s">
        <v>7649</v>
      </c>
      <c s="26" t="s">
        <v>52</v>
      </c>
      <c s="32" t="s">
        <v>7650</v>
      </c>
      <c s="33" t="s">
        <v>82</v>
      </c>
      <c s="34">
        <v>1</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25.5">
      <c r="A130" s="26" t="s">
        <v>50</v>
      </c>
      <c s="31" t="s">
        <v>7651</v>
      </c>
      <c s="31" t="s">
        <v>7652</v>
      </c>
      <c s="26" t="s">
        <v>52</v>
      </c>
      <c s="32" t="s">
        <v>7650</v>
      </c>
      <c s="33" t="s">
        <v>82</v>
      </c>
      <c s="34">
        <v>1</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12.75">
      <c r="A134" s="26" t="s">
        <v>50</v>
      </c>
      <c s="31" t="s">
        <v>7653</v>
      </c>
      <c s="31" t="s">
        <v>7654</v>
      </c>
      <c s="26" t="s">
        <v>52</v>
      </c>
      <c s="32" t="s">
        <v>7655</v>
      </c>
      <c s="33" t="s">
        <v>82</v>
      </c>
      <c s="34">
        <v>1</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12.75">
      <c r="A138" s="26" t="s">
        <v>50</v>
      </c>
      <c s="31" t="s">
        <v>7656</v>
      </c>
      <c s="31" t="s">
        <v>7657</v>
      </c>
      <c s="26" t="s">
        <v>52</v>
      </c>
      <c s="32" t="s">
        <v>7655</v>
      </c>
      <c s="33" t="s">
        <v>82</v>
      </c>
      <c s="34">
        <v>1</v>
      </c>
      <c s="35">
        <v>0</v>
      </c>
      <c s="36">
        <f>ROUND(ROUND(H138,2)*ROUND(G138,5),2)</f>
      </c>
      <c r="O138">
        <f>(I138*21)/100</f>
      </c>
      <c t="s">
        <v>27</v>
      </c>
    </row>
    <row r="139" spans="1:5" ht="12.75">
      <c r="A139" s="37" t="s">
        <v>55</v>
      </c>
      <c r="E139" s="38" t="s">
        <v>58</v>
      </c>
    </row>
    <row r="140" spans="1:5" ht="12.75">
      <c r="A140" s="39" t="s">
        <v>57</v>
      </c>
      <c r="E140" s="40" t="s">
        <v>58</v>
      </c>
    </row>
    <row r="141" spans="1:5" ht="12.75">
      <c r="A141" t="s">
        <v>59</v>
      </c>
      <c r="E141" s="38" t="s">
        <v>58</v>
      </c>
    </row>
    <row r="142" spans="1:16" ht="12.75">
      <c r="A142" s="26" t="s">
        <v>50</v>
      </c>
      <c s="31" t="s">
        <v>7658</v>
      </c>
      <c s="31" t="s">
        <v>7659</v>
      </c>
      <c s="26" t="s">
        <v>52</v>
      </c>
      <c s="32" t="s">
        <v>7655</v>
      </c>
      <c s="33" t="s">
        <v>82</v>
      </c>
      <c s="34">
        <v>1</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12.75">
      <c r="A146" s="26" t="s">
        <v>50</v>
      </c>
      <c s="31" t="s">
        <v>7660</v>
      </c>
      <c s="31" t="s">
        <v>7661</v>
      </c>
      <c s="26" t="s">
        <v>52</v>
      </c>
      <c s="32" t="s">
        <v>7655</v>
      </c>
      <c s="33" t="s">
        <v>82</v>
      </c>
      <c s="34">
        <v>1</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6" ht="12.75">
      <c r="A150" s="26" t="s">
        <v>50</v>
      </c>
      <c s="31" t="s">
        <v>7662</v>
      </c>
      <c s="31" t="s">
        <v>7663</v>
      </c>
      <c s="26" t="s">
        <v>52</v>
      </c>
      <c s="32" t="s">
        <v>7655</v>
      </c>
      <c s="33" t="s">
        <v>82</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12.75">
      <c r="A154" s="26" t="s">
        <v>50</v>
      </c>
      <c s="31" t="s">
        <v>7664</v>
      </c>
      <c s="31" t="s">
        <v>7665</v>
      </c>
      <c s="26" t="s">
        <v>52</v>
      </c>
      <c s="32" t="s">
        <v>7655</v>
      </c>
      <c s="33" t="s">
        <v>82</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6" ht="12.75">
      <c r="A158" s="26" t="s">
        <v>50</v>
      </c>
      <c s="31" t="s">
        <v>7666</v>
      </c>
      <c s="31" t="s">
        <v>7667</v>
      </c>
      <c s="26" t="s">
        <v>52</v>
      </c>
      <c s="32" t="s">
        <v>7655</v>
      </c>
      <c s="33" t="s">
        <v>82</v>
      </c>
      <c s="34">
        <v>1</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12.75">
      <c r="A162" s="26" t="s">
        <v>50</v>
      </c>
      <c s="31" t="s">
        <v>7668</v>
      </c>
      <c s="31" t="s">
        <v>7669</v>
      </c>
      <c s="26" t="s">
        <v>52</v>
      </c>
      <c s="32" t="s">
        <v>7655</v>
      </c>
      <c s="33" t="s">
        <v>82</v>
      </c>
      <c s="34">
        <v>1</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12.75">
      <c r="A166" s="26" t="s">
        <v>50</v>
      </c>
      <c s="31" t="s">
        <v>7670</v>
      </c>
      <c s="31" t="s">
        <v>7671</v>
      </c>
      <c s="26" t="s">
        <v>52</v>
      </c>
      <c s="32" t="s">
        <v>7655</v>
      </c>
      <c s="33" t="s">
        <v>82</v>
      </c>
      <c s="34">
        <v>1</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12.75">
      <c r="A170" s="26" t="s">
        <v>50</v>
      </c>
      <c s="31" t="s">
        <v>7672</v>
      </c>
      <c s="31" t="s">
        <v>7673</v>
      </c>
      <c s="26" t="s">
        <v>52</v>
      </c>
      <c s="32" t="s">
        <v>7655</v>
      </c>
      <c s="33" t="s">
        <v>82</v>
      </c>
      <c s="34">
        <v>1</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12.75">
      <c r="A174" s="26" t="s">
        <v>50</v>
      </c>
      <c s="31" t="s">
        <v>7674</v>
      </c>
      <c s="31" t="s">
        <v>7675</v>
      </c>
      <c s="26" t="s">
        <v>52</v>
      </c>
      <c s="32" t="s">
        <v>7655</v>
      </c>
      <c s="33" t="s">
        <v>82</v>
      </c>
      <c s="34">
        <v>1</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12.75">
      <c r="A178" s="26" t="s">
        <v>50</v>
      </c>
      <c s="31" t="s">
        <v>7676</v>
      </c>
      <c s="31" t="s">
        <v>7675</v>
      </c>
      <c s="26" t="s">
        <v>2502</v>
      </c>
      <c s="32" t="s">
        <v>7655</v>
      </c>
      <c s="33" t="s">
        <v>82</v>
      </c>
      <c s="34">
        <v>1</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12.75">
      <c r="A182" s="26" t="s">
        <v>50</v>
      </c>
      <c s="31" t="s">
        <v>7677</v>
      </c>
      <c s="31" t="s">
        <v>7678</v>
      </c>
      <c s="26" t="s">
        <v>52</v>
      </c>
      <c s="32" t="s">
        <v>7655</v>
      </c>
      <c s="33" t="s">
        <v>82</v>
      </c>
      <c s="34">
        <v>1</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12.75">
      <c r="A186" s="26" t="s">
        <v>50</v>
      </c>
      <c s="31" t="s">
        <v>7679</v>
      </c>
      <c s="31" t="s">
        <v>7680</v>
      </c>
      <c s="26" t="s">
        <v>52</v>
      </c>
      <c s="32" t="s">
        <v>7655</v>
      </c>
      <c s="33" t="s">
        <v>82</v>
      </c>
      <c s="34">
        <v>1</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12.75">
      <c r="A190" s="26" t="s">
        <v>50</v>
      </c>
      <c s="31" t="s">
        <v>7681</v>
      </c>
      <c s="31" t="s">
        <v>7682</v>
      </c>
      <c s="26" t="s">
        <v>52</v>
      </c>
      <c s="32" t="s">
        <v>7655</v>
      </c>
      <c s="33" t="s">
        <v>82</v>
      </c>
      <c s="34">
        <v>1</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12.75">
      <c r="A194" s="26" t="s">
        <v>50</v>
      </c>
      <c s="31" t="s">
        <v>7683</v>
      </c>
      <c s="31" t="s">
        <v>7684</v>
      </c>
      <c s="26" t="s">
        <v>52</v>
      </c>
      <c s="32" t="s">
        <v>7655</v>
      </c>
      <c s="33" t="s">
        <v>82</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12.75">
      <c r="A198" s="26" t="s">
        <v>50</v>
      </c>
      <c s="31" t="s">
        <v>7685</v>
      </c>
      <c s="31" t="s">
        <v>7686</v>
      </c>
      <c s="26" t="s">
        <v>52</v>
      </c>
      <c s="32" t="s">
        <v>7655</v>
      </c>
      <c s="33" t="s">
        <v>82</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12.75">
      <c r="A202" s="26" t="s">
        <v>50</v>
      </c>
      <c s="31" t="s">
        <v>7687</v>
      </c>
      <c s="31" t="s">
        <v>7688</v>
      </c>
      <c s="26" t="s">
        <v>52</v>
      </c>
      <c s="32" t="s">
        <v>7655</v>
      </c>
      <c s="33" t="s">
        <v>82</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12.75">
      <c r="A206" s="26" t="s">
        <v>50</v>
      </c>
      <c s="31" t="s">
        <v>7689</v>
      </c>
      <c s="31" t="s">
        <v>7690</v>
      </c>
      <c s="26" t="s">
        <v>52</v>
      </c>
      <c s="32" t="s">
        <v>7655</v>
      </c>
      <c s="33" t="s">
        <v>82</v>
      </c>
      <c s="34">
        <v>1</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12.75">
      <c r="A210" s="26" t="s">
        <v>50</v>
      </c>
      <c s="31" t="s">
        <v>7691</v>
      </c>
      <c s="31" t="s">
        <v>7692</v>
      </c>
      <c s="26" t="s">
        <v>52</v>
      </c>
      <c s="32" t="s">
        <v>7655</v>
      </c>
      <c s="33" t="s">
        <v>82</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12.75">
      <c r="A214" s="26" t="s">
        <v>50</v>
      </c>
      <c s="31" t="s">
        <v>7693</v>
      </c>
      <c s="31" t="s">
        <v>7694</v>
      </c>
      <c s="26" t="s">
        <v>52</v>
      </c>
      <c s="32" t="s">
        <v>7655</v>
      </c>
      <c s="33" t="s">
        <v>82</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12.75">
      <c r="A218" s="26" t="s">
        <v>50</v>
      </c>
      <c s="31" t="s">
        <v>7695</v>
      </c>
      <c s="31" t="s">
        <v>7696</v>
      </c>
      <c s="26" t="s">
        <v>52</v>
      </c>
      <c s="32" t="s">
        <v>7655</v>
      </c>
      <c s="33" t="s">
        <v>82</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12.75">
      <c r="A222" s="26" t="s">
        <v>50</v>
      </c>
      <c s="31" t="s">
        <v>7697</v>
      </c>
      <c s="31" t="s">
        <v>7698</v>
      </c>
      <c s="26" t="s">
        <v>52</v>
      </c>
      <c s="32" t="s">
        <v>7655</v>
      </c>
      <c s="33" t="s">
        <v>82</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12.75">
      <c r="A226" s="26" t="s">
        <v>50</v>
      </c>
      <c s="31" t="s">
        <v>7699</v>
      </c>
      <c s="31" t="s">
        <v>7700</v>
      </c>
      <c s="26" t="s">
        <v>52</v>
      </c>
      <c s="32" t="s">
        <v>7655</v>
      </c>
      <c s="33" t="s">
        <v>82</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12.75">
      <c r="A230" s="26" t="s">
        <v>50</v>
      </c>
      <c s="31" t="s">
        <v>7701</v>
      </c>
      <c s="31" t="s">
        <v>7702</v>
      </c>
      <c s="26" t="s">
        <v>52</v>
      </c>
      <c s="32" t="s">
        <v>7655</v>
      </c>
      <c s="33" t="s">
        <v>82</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12.75">
      <c r="A234" s="26" t="s">
        <v>50</v>
      </c>
      <c s="31" t="s">
        <v>7703</v>
      </c>
      <c s="31" t="s">
        <v>7704</v>
      </c>
      <c s="26" t="s">
        <v>52</v>
      </c>
      <c s="32" t="s">
        <v>7655</v>
      </c>
      <c s="33" t="s">
        <v>82</v>
      </c>
      <c s="34">
        <v>1</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12.75">
      <c r="A238" s="26" t="s">
        <v>50</v>
      </c>
      <c s="31" t="s">
        <v>7705</v>
      </c>
      <c s="31" t="s">
        <v>7706</v>
      </c>
      <c s="26" t="s">
        <v>52</v>
      </c>
      <c s="32" t="s">
        <v>7655</v>
      </c>
      <c s="33" t="s">
        <v>82</v>
      </c>
      <c s="34">
        <v>1</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12.75">
      <c r="A242" s="26" t="s">
        <v>50</v>
      </c>
      <c s="31" t="s">
        <v>7707</v>
      </c>
      <c s="31" t="s">
        <v>7708</v>
      </c>
      <c s="26" t="s">
        <v>52</v>
      </c>
      <c s="32" t="s">
        <v>7655</v>
      </c>
      <c s="33" t="s">
        <v>82</v>
      </c>
      <c s="34">
        <v>1</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12.75">
      <c r="A246" s="26" t="s">
        <v>50</v>
      </c>
      <c s="31" t="s">
        <v>7709</v>
      </c>
      <c s="31" t="s">
        <v>7710</v>
      </c>
      <c s="26" t="s">
        <v>52</v>
      </c>
      <c s="32" t="s">
        <v>7655</v>
      </c>
      <c s="33" t="s">
        <v>82</v>
      </c>
      <c s="34">
        <v>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12.75">
      <c r="A250" s="26" t="s">
        <v>50</v>
      </c>
      <c s="31" t="s">
        <v>7711</v>
      </c>
      <c s="31" t="s">
        <v>7712</v>
      </c>
      <c s="26" t="s">
        <v>52</v>
      </c>
      <c s="32" t="s">
        <v>7655</v>
      </c>
      <c s="33" t="s">
        <v>82</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12.75">
      <c r="A254" s="26" t="s">
        <v>50</v>
      </c>
      <c s="31" t="s">
        <v>7713</v>
      </c>
      <c s="31" t="s">
        <v>7714</v>
      </c>
      <c s="26" t="s">
        <v>52</v>
      </c>
      <c s="32" t="s">
        <v>7655</v>
      </c>
      <c s="33" t="s">
        <v>82</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12.75">
      <c r="A258" s="26" t="s">
        <v>50</v>
      </c>
      <c s="31" t="s">
        <v>7715</v>
      </c>
      <c s="31" t="s">
        <v>7716</v>
      </c>
      <c s="26" t="s">
        <v>52</v>
      </c>
      <c s="32" t="s">
        <v>7655</v>
      </c>
      <c s="33" t="s">
        <v>82</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12.75">
      <c r="A262" s="26" t="s">
        <v>50</v>
      </c>
      <c s="31" t="s">
        <v>7717</v>
      </c>
      <c s="31" t="s">
        <v>7718</v>
      </c>
      <c s="26" t="s">
        <v>52</v>
      </c>
      <c s="32" t="s">
        <v>7655</v>
      </c>
      <c s="33" t="s">
        <v>82</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12.75">
      <c r="A266" s="26" t="s">
        <v>50</v>
      </c>
      <c s="31" t="s">
        <v>7719</v>
      </c>
      <c s="31" t="s">
        <v>7720</v>
      </c>
      <c s="26" t="s">
        <v>52</v>
      </c>
      <c s="32" t="s">
        <v>7655</v>
      </c>
      <c s="33" t="s">
        <v>82</v>
      </c>
      <c s="34">
        <v>1</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12.75">
      <c r="A270" s="26" t="s">
        <v>50</v>
      </c>
      <c s="31" t="s">
        <v>7721</v>
      </c>
      <c s="31" t="s">
        <v>7722</v>
      </c>
      <c s="26" t="s">
        <v>52</v>
      </c>
      <c s="32" t="s">
        <v>7655</v>
      </c>
      <c s="33" t="s">
        <v>82</v>
      </c>
      <c s="34">
        <v>1</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12.75">
      <c r="A274" s="26" t="s">
        <v>50</v>
      </c>
      <c s="31" t="s">
        <v>7723</v>
      </c>
      <c s="31" t="s">
        <v>7724</v>
      </c>
      <c s="26" t="s">
        <v>52</v>
      </c>
      <c s="32" t="s">
        <v>7655</v>
      </c>
      <c s="33" t="s">
        <v>82</v>
      </c>
      <c s="34">
        <v>1</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12.75">
      <c r="A278" s="26" t="s">
        <v>50</v>
      </c>
      <c s="31" t="s">
        <v>7725</v>
      </c>
      <c s="31" t="s">
        <v>7726</v>
      </c>
      <c s="26" t="s">
        <v>52</v>
      </c>
      <c s="32" t="s">
        <v>7655</v>
      </c>
      <c s="33" t="s">
        <v>82</v>
      </c>
      <c s="34">
        <v>1</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12.75">
      <c r="A282" s="26" t="s">
        <v>50</v>
      </c>
      <c s="31" t="s">
        <v>7727</v>
      </c>
      <c s="31" t="s">
        <v>7728</v>
      </c>
      <c s="26" t="s">
        <v>52</v>
      </c>
      <c s="32" t="s">
        <v>7655</v>
      </c>
      <c s="33" t="s">
        <v>82</v>
      </c>
      <c s="34">
        <v>1</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12.75">
      <c r="A286" s="26" t="s">
        <v>50</v>
      </c>
      <c s="31" t="s">
        <v>7729</v>
      </c>
      <c s="31" t="s">
        <v>7730</v>
      </c>
      <c s="26" t="s">
        <v>52</v>
      </c>
      <c s="32" t="s">
        <v>7655</v>
      </c>
      <c s="33" t="s">
        <v>82</v>
      </c>
      <c s="34">
        <v>1</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12.75">
      <c r="A290" s="26" t="s">
        <v>50</v>
      </c>
      <c s="31" t="s">
        <v>7731</v>
      </c>
      <c s="31" t="s">
        <v>7732</v>
      </c>
      <c s="26" t="s">
        <v>52</v>
      </c>
      <c s="32" t="s">
        <v>7655</v>
      </c>
      <c s="33" t="s">
        <v>82</v>
      </c>
      <c s="34">
        <v>1</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12.75">
      <c r="A294" s="26" t="s">
        <v>50</v>
      </c>
      <c s="31" t="s">
        <v>7733</v>
      </c>
      <c s="31" t="s">
        <v>7732</v>
      </c>
      <c s="26" t="s">
        <v>2502</v>
      </c>
      <c s="32" t="s">
        <v>7655</v>
      </c>
      <c s="33" t="s">
        <v>82</v>
      </c>
      <c s="34">
        <v>1</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12.75">
      <c r="A298" s="26" t="s">
        <v>50</v>
      </c>
      <c s="31" t="s">
        <v>7734</v>
      </c>
      <c s="31" t="s">
        <v>7735</v>
      </c>
      <c s="26" t="s">
        <v>52</v>
      </c>
      <c s="32" t="s">
        <v>7655</v>
      </c>
      <c s="33" t="s">
        <v>82</v>
      </c>
      <c s="34">
        <v>1</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8" ht="12.75" customHeight="1">
      <c r="A302" s="6" t="s">
        <v>47</v>
      </c>
      <c s="6"/>
      <c s="43" t="s">
        <v>1198</v>
      </c>
      <c s="6"/>
      <c s="29" t="s">
        <v>3705</v>
      </c>
      <c s="6"/>
      <c s="6"/>
      <c s="6"/>
      <c s="44">
        <f>0+Q302</f>
      </c>
      <c r="O302">
        <f>0+R302</f>
      </c>
      <c r="Q302">
        <f>0+I303+I307+I311+I315</f>
      </c>
      <c>
        <f>0+O303+O307+O311+O315</f>
      </c>
    </row>
    <row r="303" spans="1:16" ht="12.75">
      <c r="A303" s="26" t="s">
        <v>50</v>
      </c>
      <c s="31" t="s">
        <v>7736</v>
      </c>
      <c s="31" t="s">
        <v>7737</v>
      </c>
      <c s="26" t="s">
        <v>52</v>
      </c>
      <c s="32" t="s">
        <v>7738</v>
      </c>
      <c s="33" t="s">
        <v>82</v>
      </c>
      <c s="34">
        <v>10</v>
      </c>
      <c s="35">
        <v>0</v>
      </c>
      <c s="36">
        <f>ROUND(ROUND(H303,2)*ROUND(G303,5),2)</f>
      </c>
      <c r="O303">
        <f>(I303*21)/100</f>
      </c>
      <c t="s">
        <v>27</v>
      </c>
    </row>
    <row r="304" spans="1:5" ht="12.75">
      <c r="A304" s="37" t="s">
        <v>55</v>
      </c>
      <c r="E304" s="38" t="s">
        <v>58</v>
      </c>
    </row>
    <row r="305" spans="1:5" ht="12.75">
      <c r="A305" s="39" t="s">
        <v>57</v>
      </c>
      <c r="E305" s="40" t="s">
        <v>58</v>
      </c>
    </row>
    <row r="306" spans="1:5" ht="63.75">
      <c r="A306" t="s">
        <v>59</v>
      </c>
      <c r="E306" s="38" t="s">
        <v>7739</v>
      </c>
    </row>
    <row r="307" spans="1:16" ht="12.75">
      <c r="A307" s="26" t="s">
        <v>50</v>
      </c>
      <c s="31" t="s">
        <v>7740</v>
      </c>
      <c s="31" t="s">
        <v>7741</v>
      </c>
      <c s="26" t="s">
        <v>52</v>
      </c>
      <c s="32" t="s">
        <v>7742</v>
      </c>
      <c s="33" t="s">
        <v>82</v>
      </c>
      <c s="34">
        <v>10</v>
      </c>
      <c s="35">
        <v>0</v>
      </c>
      <c s="36">
        <f>ROUND(ROUND(H307,2)*ROUND(G307,5),2)</f>
      </c>
      <c r="O307">
        <f>(I307*21)/100</f>
      </c>
      <c t="s">
        <v>27</v>
      </c>
    </row>
    <row r="308" spans="1:5" ht="12.75">
      <c r="A308" s="37" t="s">
        <v>55</v>
      </c>
      <c r="E308" s="38" t="s">
        <v>58</v>
      </c>
    </row>
    <row r="309" spans="1:5" ht="12.75">
      <c r="A309" s="39" t="s">
        <v>57</v>
      </c>
      <c r="E309" s="40" t="s">
        <v>58</v>
      </c>
    </row>
    <row r="310" spans="1:5" ht="89.25">
      <c r="A310" t="s">
        <v>59</v>
      </c>
      <c r="E310" s="38" t="s">
        <v>7743</v>
      </c>
    </row>
    <row r="311" spans="1:16" ht="12.75">
      <c r="A311" s="26" t="s">
        <v>50</v>
      </c>
      <c s="31" t="s">
        <v>7744</v>
      </c>
      <c s="31" t="s">
        <v>7745</v>
      </c>
      <c s="26" t="s">
        <v>52</v>
      </c>
      <c s="32" t="s">
        <v>7746</v>
      </c>
      <c s="33" t="s">
        <v>82</v>
      </c>
      <c s="34">
        <v>20</v>
      </c>
      <c s="35">
        <v>0</v>
      </c>
      <c s="36">
        <f>ROUND(ROUND(H311,2)*ROUND(G311,5),2)</f>
      </c>
      <c r="O311">
        <f>(I311*21)/100</f>
      </c>
      <c t="s">
        <v>27</v>
      </c>
    </row>
    <row r="312" spans="1:5" ht="12.75">
      <c r="A312" s="37" t="s">
        <v>55</v>
      </c>
      <c r="E312" s="38" t="s">
        <v>58</v>
      </c>
    </row>
    <row r="313" spans="1:5" ht="12.75">
      <c r="A313" s="39" t="s">
        <v>57</v>
      </c>
      <c r="E313" s="40" t="s">
        <v>58</v>
      </c>
    </row>
    <row r="314" spans="1:5" ht="25.5">
      <c r="A314" t="s">
        <v>59</v>
      </c>
      <c r="E314" s="38" t="s">
        <v>7747</v>
      </c>
    </row>
    <row r="315" spans="1:16" ht="12.75">
      <c r="A315" s="26" t="s">
        <v>50</v>
      </c>
      <c s="31" t="s">
        <v>7748</v>
      </c>
      <c s="31" t="s">
        <v>7749</v>
      </c>
      <c s="26" t="s">
        <v>52</v>
      </c>
      <c s="32" t="s">
        <v>7750</v>
      </c>
      <c s="33" t="s">
        <v>76</v>
      </c>
      <c s="34">
        <v>0</v>
      </c>
      <c s="35">
        <v>0</v>
      </c>
      <c s="36">
        <f>ROUND(ROUND(H315,2)*ROUND(G315,5),2)</f>
      </c>
      <c r="O315">
        <f>(I315*21)/100</f>
      </c>
      <c t="s">
        <v>27</v>
      </c>
    </row>
    <row r="316" spans="1:5" ht="12.75">
      <c r="A316" s="37" t="s">
        <v>55</v>
      </c>
      <c r="E316" s="38" t="s">
        <v>7751</v>
      </c>
    </row>
    <row r="317" spans="1:5" ht="76.5">
      <c r="A317" s="39" t="s">
        <v>57</v>
      </c>
      <c r="E317" s="40" t="s">
        <v>7752</v>
      </c>
    </row>
    <row r="318" spans="1:5" ht="51">
      <c r="A318" t="s">
        <v>59</v>
      </c>
      <c r="E318" s="38" t="s">
        <v>7753</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6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0+O9+O30+O47+O64+O81+O98+O115+O132+O149+O158+O187+O200+O209+O266+O271+O276+O285</f>
      </c>
      <c t="s">
        <v>26</v>
      </c>
    </row>
    <row r="3" spans="1:16" ht="15" customHeight="1">
      <c r="A3" t="s">
        <v>11</v>
      </c>
      <c s="12" t="s">
        <v>13</v>
      </c>
      <c s="13" t="s">
        <v>14</v>
      </c>
      <c s="1"/>
      <c s="14" t="s">
        <v>15</v>
      </c>
      <c s="1"/>
      <c s="9"/>
      <c s="8" t="s">
        <v>167</v>
      </c>
      <c s="41">
        <f>0+I9+I30+I47+I64+I81+I98+I115+I132+I149+I158+I187+I200+I209+I266+I271+I276+I285</f>
      </c>
      <c r="O3" t="s">
        <v>22</v>
      </c>
      <c t="s">
        <v>27</v>
      </c>
    </row>
    <row r="4" spans="1:16" ht="15" customHeight="1">
      <c r="A4" t="s">
        <v>16</v>
      </c>
      <c s="12" t="s">
        <v>17</v>
      </c>
      <c s="13" t="s">
        <v>61</v>
      </c>
      <c s="1"/>
      <c s="14" t="s">
        <v>62</v>
      </c>
      <c s="1"/>
      <c s="1"/>
      <c s="11"/>
      <c s="11"/>
      <c r="O4" t="s">
        <v>23</v>
      </c>
      <c t="s">
        <v>27</v>
      </c>
    </row>
    <row r="5" spans="1:16" ht="12.75" customHeight="1">
      <c r="A5" t="s">
        <v>20</v>
      </c>
      <c s="16" t="s">
        <v>21</v>
      </c>
      <c s="17" t="s">
        <v>167</v>
      </c>
      <c s="6"/>
      <c s="18" t="s">
        <v>168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170</v>
      </c>
      <c s="27"/>
      <c s="29" t="s">
        <v>171</v>
      </c>
      <c s="27"/>
      <c s="27"/>
      <c s="27"/>
      <c s="30">
        <f>0+Q9</f>
      </c>
      <c r="O9">
        <f>0+R9</f>
      </c>
      <c r="Q9">
        <f>0+I10+I14+I18+I22+I26</f>
      </c>
      <c>
        <f>0+O10+O14+O18+O22+O26</f>
      </c>
    </row>
    <row r="10" spans="1:16" ht="12.75">
      <c r="A10" s="26" t="s">
        <v>50</v>
      </c>
      <c s="31" t="s">
        <v>172</v>
      </c>
      <c s="31" t="s">
        <v>173</v>
      </c>
      <c s="26" t="s">
        <v>52</v>
      </c>
      <c s="32" t="s">
        <v>174</v>
      </c>
      <c s="33" t="s">
        <v>175</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176</v>
      </c>
      <c s="31" t="s">
        <v>177</v>
      </c>
      <c s="26" t="s">
        <v>52</v>
      </c>
      <c s="32" t="s">
        <v>178</v>
      </c>
      <c s="33" t="s">
        <v>175</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179</v>
      </c>
      <c s="31" t="s">
        <v>180</v>
      </c>
      <c s="26" t="s">
        <v>52</v>
      </c>
      <c s="32" t="s">
        <v>181</v>
      </c>
      <c s="33" t="s">
        <v>175</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182</v>
      </c>
      <c s="31" t="s">
        <v>183</v>
      </c>
      <c s="26" t="s">
        <v>52</v>
      </c>
      <c s="32" t="s">
        <v>184</v>
      </c>
      <c s="33" t="s">
        <v>175</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185</v>
      </c>
      <c s="31" t="s">
        <v>186</v>
      </c>
      <c s="26" t="s">
        <v>52</v>
      </c>
      <c s="32" t="s">
        <v>187</v>
      </c>
      <c s="33" t="s">
        <v>175</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8" ht="12.75" customHeight="1">
      <c r="A30" s="6" t="s">
        <v>47</v>
      </c>
      <c s="6"/>
      <c s="43" t="s">
        <v>188</v>
      </c>
      <c s="6"/>
      <c s="29" t="s">
        <v>189</v>
      </c>
      <c s="6"/>
      <c s="6"/>
      <c s="6"/>
      <c s="44">
        <f>0+Q30</f>
      </c>
      <c r="O30">
        <f>0+R30</f>
      </c>
      <c r="Q30">
        <f>0+I31+I35+I39+I43</f>
      </c>
      <c>
        <f>0+O31+O35+O39+O43</f>
      </c>
    </row>
    <row r="31" spans="1:16" ht="12.75">
      <c r="A31" s="26" t="s">
        <v>50</v>
      </c>
      <c s="31" t="s">
        <v>190</v>
      </c>
      <c s="31" t="s">
        <v>191</v>
      </c>
      <c s="26" t="s">
        <v>52</v>
      </c>
      <c s="32" t="s">
        <v>174</v>
      </c>
      <c s="33" t="s">
        <v>175</v>
      </c>
      <c s="34">
        <v>1</v>
      </c>
      <c s="35">
        <v>0</v>
      </c>
      <c s="36">
        <f>ROUND(ROUND(H31,2)*ROUND(G31,5),2)</f>
      </c>
      <c r="O31">
        <f>(I31*21)/100</f>
      </c>
      <c t="s">
        <v>27</v>
      </c>
    </row>
    <row r="32" spans="1:5" ht="12.75">
      <c r="A32" s="37" t="s">
        <v>55</v>
      </c>
      <c r="E32" s="38" t="s">
        <v>58</v>
      </c>
    </row>
    <row r="33" spans="1:5" ht="12.75">
      <c r="A33" s="39" t="s">
        <v>57</v>
      </c>
      <c r="E33" s="40" t="s">
        <v>58</v>
      </c>
    </row>
    <row r="34" spans="1:5" ht="12.75">
      <c r="A34" t="s">
        <v>59</v>
      </c>
      <c r="E34" s="38" t="s">
        <v>58</v>
      </c>
    </row>
    <row r="35" spans="1:16" ht="12.75">
      <c r="A35" s="26" t="s">
        <v>50</v>
      </c>
      <c s="31" t="s">
        <v>192</v>
      </c>
      <c s="31" t="s">
        <v>193</v>
      </c>
      <c s="26" t="s">
        <v>52</v>
      </c>
      <c s="32" t="s">
        <v>178</v>
      </c>
      <c s="33" t="s">
        <v>175</v>
      </c>
      <c s="34">
        <v>1</v>
      </c>
      <c s="35">
        <v>0</v>
      </c>
      <c s="36">
        <f>ROUND(ROUND(H35,2)*ROUND(G35,5),2)</f>
      </c>
      <c r="O35">
        <f>(I35*21)/100</f>
      </c>
      <c t="s">
        <v>27</v>
      </c>
    </row>
    <row r="36" spans="1:5" ht="12.75">
      <c r="A36" s="37" t="s">
        <v>55</v>
      </c>
      <c r="E36" s="38" t="s">
        <v>58</v>
      </c>
    </row>
    <row r="37" spans="1:5" ht="12.75">
      <c r="A37" s="39" t="s">
        <v>57</v>
      </c>
      <c r="E37" s="40" t="s">
        <v>58</v>
      </c>
    </row>
    <row r="38" spans="1:5" ht="12.75">
      <c r="A38" t="s">
        <v>59</v>
      </c>
      <c r="E38" s="38" t="s">
        <v>58</v>
      </c>
    </row>
    <row r="39" spans="1:16" ht="12.75">
      <c r="A39" s="26" t="s">
        <v>50</v>
      </c>
      <c s="31" t="s">
        <v>194</v>
      </c>
      <c s="31" t="s">
        <v>195</v>
      </c>
      <c s="26" t="s">
        <v>52</v>
      </c>
      <c s="32" t="s">
        <v>196</v>
      </c>
      <c s="33" t="s">
        <v>175</v>
      </c>
      <c s="34">
        <v>1</v>
      </c>
      <c s="35">
        <v>0</v>
      </c>
      <c s="36">
        <f>ROUND(ROUND(H39,2)*ROUND(G39,5),2)</f>
      </c>
      <c r="O39">
        <f>(I39*21)/100</f>
      </c>
      <c t="s">
        <v>27</v>
      </c>
    </row>
    <row r="40" spans="1:5" ht="12.75">
      <c r="A40" s="37" t="s">
        <v>55</v>
      </c>
      <c r="E40" s="38" t="s">
        <v>58</v>
      </c>
    </row>
    <row r="41" spans="1:5" ht="12.75">
      <c r="A41" s="39" t="s">
        <v>57</v>
      </c>
      <c r="E41" s="40" t="s">
        <v>58</v>
      </c>
    </row>
    <row r="42" spans="1:5" ht="12.75">
      <c r="A42" t="s">
        <v>59</v>
      </c>
      <c r="E42" s="38" t="s">
        <v>58</v>
      </c>
    </row>
    <row r="43" spans="1:16" ht="12.75">
      <c r="A43" s="26" t="s">
        <v>50</v>
      </c>
      <c s="31" t="s">
        <v>197</v>
      </c>
      <c s="31" t="s">
        <v>198</v>
      </c>
      <c s="26" t="s">
        <v>52</v>
      </c>
      <c s="32" t="s">
        <v>184</v>
      </c>
      <c s="33" t="s">
        <v>175</v>
      </c>
      <c s="34">
        <v>1</v>
      </c>
      <c s="35">
        <v>0</v>
      </c>
      <c s="36">
        <f>ROUND(ROUND(H43,2)*ROUND(G43,5),2)</f>
      </c>
      <c r="O43">
        <f>(I43*21)/100</f>
      </c>
      <c t="s">
        <v>27</v>
      </c>
    </row>
    <row r="44" spans="1:5" ht="12.75">
      <c r="A44" s="37" t="s">
        <v>55</v>
      </c>
      <c r="E44" s="38" t="s">
        <v>58</v>
      </c>
    </row>
    <row r="45" spans="1:5" ht="12.75">
      <c r="A45" s="39" t="s">
        <v>57</v>
      </c>
      <c r="E45" s="40" t="s">
        <v>58</v>
      </c>
    </row>
    <row r="46" spans="1:5" ht="12.75">
      <c r="A46" t="s">
        <v>59</v>
      </c>
      <c r="E46" s="38" t="s">
        <v>58</v>
      </c>
    </row>
    <row r="47" spans="1:18" ht="12.75" customHeight="1">
      <c r="A47" s="6" t="s">
        <v>47</v>
      </c>
      <c s="6"/>
      <c s="43" t="s">
        <v>199</v>
      </c>
      <c s="6"/>
      <c s="29" t="s">
        <v>200</v>
      </c>
      <c s="6"/>
      <c s="6"/>
      <c s="6"/>
      <c s="44">
        <f>0+Q47</f>
      </c>
      <c r="O47">
        <f>0+R47</f>
      </c>
      <c r="Q47">
        <f>0+I48+I52+I56+I60</f>
      </c>
      <c>
        <f>0+O48+O52+O56+O60</f>
      </c>
    </row>
    <row r="48" spans="1:16" ht="12.75">
      <c r="A48" s="26" t="s">
        <v>50</v>
      </c>
      <c s="31" t="s">
        <v>201</v>
      </c>
      <c s="31" t="s">
        <v>202</v>
      </c>
      <c s="26" t="s">
        <v>52</v>
      </c>
      <c s="32" t="s">
        <v>174</v>
      </c>
      <c s="33" t="s">
        <v>175</v>
      </c>
      <c s="34">
        <v>1</v>
      </c>
      <c s="35">
        <v>0</v>
      </c>
      <c s="36">
        <f>ROUND(ROUND(H48,2)*ROUND(G48,5),2)</f>
      </c>
      <c r="O48">
        <f>(I48*21)/100</f>
      </c>
      <c t="s">
        <v>27</v>
      </c>
    </row>
    <row r="49" spans="1:5" ht="12.75">
      <c r="A49" s="37" t="s">
        <v>55</v>
      </c>
      <c r="E49" s="38" t="s">
        <v>58</v>
      </c>
    </row>
    <row r="50" spans="1:5" ht="12.75">
      <c r="A50" s="39" t="s">
        <v>57</v>
      </c>
      <c r="E50" s="40" t="s">
        <v>58</v>
      </c>
    </row>
    <row r="51" spans="1:5" ht="12.75">
      <c r="A51" t="s">
        <v>59</v>
      </c>
      <c r="E51" s="38" t="s">
        <v>58</v>
      </c>
    </row>
    <row r="52" spans="1:16" ht="12.75">
      <c r="A52" s="26" t="s">
        <v>50</v>
      </c>
      <c s="31" t="s">
        <v>203</v>
      </c>
      <c s="31" t="s">
        <v>204</v>
      </c>
      <c s="26" t="s">
        <v>52</v>
      </c>
      <c s="32" t="s">
        <v>178</v>
      </c>
      <c s="33" t="s">
        <v>175</v>
      </c>
      <c s="34">
        <v>1</v>
      </c>
      <c s="35">
        <v>0</v>
      </c>
      <c s="36">
        <f>ROUND(ROUND(H52,2)*ROUND(G52,5),2)</f>
      </c>
      <c r="O52">
        <f>(I52*21)/100</f>
      </c>
      <c t="s">
        <v>27</v>
      </c>
    </row>
    <row r="53" spans="1:5" ht="12.75">
      <c r="A53" s="37" t="s">
        <v>55</v>
      </c>
      <c r="E53" s="38" t="s">
        <v>58</v>
      </c>
    </row>
    <row r="54" spans="1:5" ht="12.75">
      <c r="A54" s="39" t="s">
        <v>57</v>
      </c>
      <c r="E54" s="40" t="s">
        <v>58</v>
      </c>
    </row>
    <row r="55" spans="1:5" ht="12.75">
      <c r="A55" t="s">
        <v>59</v>
      </c>
      <c r="E55" s="38" t="s">
        <v>58</v>
      </c>
    </row>
    <row r="56" spans="1:16" ht="12.75">
      <c r="A56" s="26" t="s">
        <v>50</v>
      </c>
      <c s="31" t="s">
        <v>205</v>
      </c>
      <c s="31" t="s">
        <v>206</v>
      </c>
      <c s="26" t="s">
        <v>52</v>
      </c>
      <c s="32" t="s">
        <v>207</v>
      </c>
      <c s="33" t="s">
        <v>175</v>
      </c>
      <c s="34">
        <v>1</v>
      </c>
      <c s="35">
        <v>0</v>
      </c>
      <c s="36">
        <f>ROUND(ROUND(H56,2)*ROUND(G56,5),2)</f>
      </c>
      <c r="O56">
        <f>(I56*21)/100</f>
      </c>
      <c t="s">
        <v>27</v>
      </c>
    </row>
    <row r="57" spans="1:5" ht="12.75">
      <c r="A57" s="37" t="s">
        <v>55</v>
      </c>
      <c r="E57" s="38" t="s">
        <v>58</v>
      </c>
    </row>
    <row r="58" spans="1:5" ht="12.75">
      <c r="A58" s="39" t="s">
        <v>57</v>
      </c>
      <c r="E58" s="40" t="s">
        <v>58</v>
      </c>
    </row>
    <row r="59" spans="1:5" ht="12.75">
      <c r="A59" t="s">
        <v>59</v>
      </c>
      <c r="E59" s="38" t="s">
        <v>58</v>
      </c>
    </row>
    <row r="60" spans="1:16" ht="12.75">
      <c r="A60" s="26" t="s">
        <v>50</v>
      </c>
      <c s="31" t="s">
        <v>208</v>
      </c>
      <c s="31" t="s">
        <v>209</v>
      </c>
      <c s="26" t="s">
        <v>52</v>
      </c>
      <c s="32" t="s">
        <v>184</v>
      </c>
      <c s="33" t="s">
        <v>175</v>
      </c>
      <c s="34">
        <v>1</v>
      </c>
      <c s="35">
        <v>0</v>
      </c>
      <c s="36">
        <f>ROUND(ROUND(H60,2)*ROUND(G60,5),2)</f>
      </c>
      <c r="O60">
        <f>(I60*21)/100</f>
      </c>
      <c t="s">
        <v>27</v>
      </c>
    </row>
    <row r="61" spans="1:5" ht="12.75">
      <c r="A61" s="37" t="s">
        <v>55</v>
      </c>
      <c r="E61" s="38" t="s">
        <v>58</v>
      </c>
    </row>
    <row r="62" spans="1:5" ht="12.75">
      <c r="A62" s="39" t="s">
        <v>57</v>
      </c>
      <c r="E62" s="40" t="s">
        <v>58</v>
      </c>
    </row>
    <row r="63" spans="1:5" ht="12.75">
      <c r="A63" t="s">
        <v>59</v>
      </c>
      <c r="E63" s="38" t="s">
        <v>58</v>
      </c>
    </row>
    <row r="64" spans="1:18" ht="12.75" customHeight="1">
      <c r="A64" s="6" t="s">
        <v>47</v>
      </c>
      <c s="6"/>
      <c s="43" t="s">
        <v>210</v>
      </c>
      <c s="6"/>
      <c s="29" t="s">
        <v>211</v>
      </c>
      <c s="6"/>
      <c s="6"/>
      <c s="6"/>
      <c s="44">
        <f>0+Q64</f>
      </c>
      <c r="O64">
        <f>0+R64</f>
      </c>
      <c r="Q64">
        <f>0+I65+I69+I73+I77</f>
      </c>
      <c>
        <f>0+O65+O69+O73+O77</f>
      </c>
    </row>
    <row r="65" spans="1:16" ht="12.75">
      <c r="A65" s="26" t="s">
        <v>50</v>
      </c>
      <c s="31" t="s">
        <v>212</v>
      </c>
      <c s="31" t="s">
        <v>213</v>
      </c>
      <c s="26" t="s">
        <v>52</v>
      </c>
      <c s="32" t="s">
        <v>174</v>
      </c>
      <c s="33" t="s">
        <v>175</v>
      </c>
      <c s="34">
        <v>1</v>
      </c>
      <c s="35">
        <v>0</v>
      </c>
      <c s="36">
        <f>ROUND(ROUND(H65,2)*ROUND(G65,5),2)</f>
      </c>
      <c r="O65">
        <f>(I65*21)/100</f>
      </c>
      <c t="s">
        <v>27</v>
      </c>
    </row>
    <row r="66" spans="1:5" ht="12.75">
      <c r="A66" s="37" t="s">
        <v>55</v>
      </c>
      <c r="E66" s="38" t="s">
        <v>58</v>
      </c>
    </row>
    <row r="67" spans="1:5" ht="12.75">
      <c r="A67" s="39" t="s">
        <v>57</v>
      </c>
      <c r="E67" s="40" t="s">
        <v>58</v>
      </c>
    </row>
    <row r="68" spans="1:5" ht="12.75">
      <c r="A68" t="s">
        <v>59</v>
      </c>
      <c r="E68" s="38" t="s">
        <v>58</v>
      </c>
    </row>
    <row r="69" spans="1:16" ht="12.75">
      <c r="A69" s="26" t="s">
        <v>50</v>
      </c>
      <c s="31" t="s">
        <v>214</v>
      </c>
      <c s="31" t="s">
        <v>215</v>
      </c>
      <c s="26" t="s">
        <v>52</v>
      </c>
      <c s="32" t="s">
        <v>178</v>
      </c>
      <c s="33" t="s">
        <v>175</v>
      </c>
      <c s="34">
        <v>1</v>
      </c>
      <c s="35">
        <v>0</v>
      </c>
      <c s="36">
        <f>ROUND(ROUND(H69,2)*ROUND(G69,5),2)</f>
      </c>
      <c r="O69">
        <f>(I69*21)/100</f>
      </c>
      <c t="s">
        <v>27</v>
      </c>
    </row>
    <row r="70" spans="1:5" ht="12.75">
      <c r="A70" s="37" t="s">
        <v>55</v>
      </c>
      <c r="E70" s="38" t="s">
        <v>58</v>
      </c>
    </row>
    <row r="71" spans="1:5" ht="12.75">
      <c r="A71" s="39" t="s">
        <v>57</v>
      </c>
      <c r="E71" s="40" t="s">
        <v>58</v>
      </c>
    </row>
    <row r="72" spans="1:5" ht="12.75">
      <c r="A72" t="s">
        <v>59</v>
      </c>
      <c r="E72" s="38" t="s">
        <v>58</v>
      </c>
    </row>
    <row r="73" spans="1:16" ht="12.75">
      <c r="A73" s="26" t="s">
        <v>50</v>
      </c>
      <c s="31" t="s">
        <v>216</v>
      </c>
      <c s="31" t="s">
        <v>217</v>
      </c>
      <c s="26" t="s">
        <v>52</v>
      </c>
      <c s="32" t="s">
        <v>196</v>
      </c>
      <c s="33" t="s">
        <v>175</v>
      </c>
      <c s="34">
        <v>1</v>
      </c>
      <c s="35">
        <v>0</v>
      </c>
      <c s="36">
        <f>ROUND(ROUND(H73,2)*ROUND(G73,5),2)</f>
      </c>
      <c r="O73">
        <f>(I73*21)/100</f>
      </c>
      <c t="s">
        <v>27</v>
      </c>
    </row>
    <row r="74" spans="1:5" ht="12.75">
      <c r="A74" s="37" t="s">
        <v>55</v>
      </c>
      <c r="E74" s="38" t="s">
        <v>58</v>
      </c>
    </row>
    <row r="75" spans="1:5" ht="12.75">
      <c r="A75" s="39" t="s">
        <v>57</v>
      </c>
      <c r="E75" s="40" t="s">
        <v>58</v>
      </c>
    </row>
    <row r="76" spans="1:5" ht="12.75">
      <c r="A76" t="s">
        <v>59</v>
      </c>
      <c r="E76" s="38" t="s">
        <v>58</v>
      </c>
    </row>
    <row r="77" spans="1:16" ht="12.75">
      <c r="A77" s="26" t="s">
        <v>50</v>
      </c>
      <c s="31" t="s">
        <v>218</v>
      </c>
      <c s="31" t="s">
        <v>219</v>
      </c>
      <c s="26" t="s">
        <v>52</v>
      </c>
      <c s="32" t="s">
        <v>184</v>
      </c>
      <c s="33" t="s">
        <v>175</v>
      </c>
      <c s="34">
        <v>1</v>
      </c>
      <c s="35">
        <v>0</v>
      </c>
      <c s="36">
        <f>ROUND(ROUND(H77,2)*ROUND(G77,5),2)</f>
      </c>
      <c r="O77">
        <f>(I77*21)/100</f>
      </c>
      <c t="s">
        <v>27</v>
      </c>
    </row>
    <row r="78" spans="1:5" ht="12.75">
      <c r="A78" s="37" t="s">
        <v>55</v>
      </c>
      <c r="E78" s="38" t="s">
        <v>58</v>
      </c>
    </row>
    <row r="79" spans="1:5" ht="12.75">
      <c r="A79" s="39" t="s">
        <v>57</v>
      </c>
      <c r="E79" s="40" t="s">
        <v>58</v>
      </c>
    </row>
    <row r="80" spans="1:5" ht="12.75">
      <c r="A80" t="s">
        <v>59</v>
      </c>
      <c r="E80" s="38" t="s">
        <v>58</v>
      </c>
    </row>
    <row r="81" spans="1:18" ht="12.75" customHeight="1">
      <c r="A81" s="6" t="s">
        <v>47</v>
      </c>
      <c s="6"/>
      <c s="43" t="s">
        <v>220</v>
      </c>
      <c s="6"/>
      <c s="29" t="s">
        <v>221</v>
      </c>
      <c s="6"/>
      <c s="6"/>
      <c s="6"/>
      <c s="44">
        <f>0+Q81</f>
      </c>
      <c r="O81">
        <f>0+R81</f>
      </c>
      <c r="Q81">
        <f>0+I82+I86+I90+I94</f>
      </c>
      <c>
        <f>0+O82+O86+O90+O94</f>
      </c>
    </row>
    <row r="82" spans="1:16" ht="12.75">
      <c r="A82" s="26" t="s">
        <v>50</v>
      </c>
      <c s="31" t="s">
        <v>222</v>
      </c>
      <c s="31" t="s">
        <v>223</v>
      </c>
      <c s="26" t="s">
        <v>52</v>
      </c>
      <c s="32" t="s">
        <v>174</v>
      </c>
      <c s="33" t="s">
        <v>175</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224</v>
      </c>
      <c s="31" t="s">
        <v>225</v>
      </c>
      <c s="26" t="s">
        <v>52</v>
      </c>
      <c s="32" t="s">
        <v>178</v>
      </c>
      <c s="33" t="s">
        <v>175</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12.75">
      <c r="A90" s="26" t="s">
        <v>50</v>
      </c>
      <c s="31" t="s">
        <v>226</v>
      </c>
      <c s="31" t="s">
        <v>227</v>
      </c>
      <c s="26" t="s">
        <v>52</v>
      </c>
      <c s="32" t="s">
        <v>196</v>
      </c>
      <c s="33" t="s">
        <v>175</v>
      </c>
      <c s="34">
        <v>1</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12.75">
      <c r="A94" s="26" t="s">
        <v>50</v>
      </c>
      <c s="31" t="s">
        <v>228</v>
      </c>
      <c s="31" t="s">
        <v>229</v>
      </c>
      <c s="26" t="s">
        <v>52</v>
      </c>
      <c s="32" t="s">
        <v>184</v>
      </c>
      <c s="33" t="s">
        <v>175</v>
      </c>
      <c s="34">
        <v>1</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8" ht="12.75" customHeight="1">
      <c r="A98" s="6" t="s">
        <v>47</v>
      </c>
      <c s="6"/>
      <c s="43" t="s">
        <v>230</v>
      </c>
      <c s="6"/>
      <c s="29" t="s">
        <v>231</v>
      </c>
      <c s="6"/>
      <c s="6"/>
      <c s="6"/>
      <c s="44">
        <f>0+Q98</f>
      </c>
      <c r="O98">
        <f>0+R98</f>
      </c>
      <c r="Q98">
        <f>0+I99+I103+I107+I111</f>
      </c>
      <c>
        <f>0+O99+O103+O107+O111</f>
      </c>
    </row>
    <row r="99" spans="1:16" ht="12.75">
      <c r="A99" s="26" t="s">
        <v>50</v>
      </c>
      <c s="31" t="s">
        <v>232</v>
      </c>
      <c s="31" t="s">
        <v>233</v>
      </c>
      <c s="26" t="s">
        <v>52</v>
      </c>
      <c s="32" t="s">
        <v>174</v>
      </c>
      <c s="33" t="s">
        <v>175</v>
      </c>
      <c s="34">
        <v>1</v>
      </c>
      <c s="35">
        <v>0</v>
      </c>
      <c s="36">
        <f>ROUND(ROUND(H99,2)*ROUND(G99,5),2)</f>
      </c>
      <c r="O99">
        <f>(I99*21)/100</f>
      </c>
      <c t="s">
        <v>27</v>
      </c>
    </row>
    <row r="100" spans="1:5" ht="12.75">
      <c r="A100" s="37" t="s">
        <v>55</v>
      </c>
      <c r="E100" s="38" t="s">
        <v>58</v>
      </c>
    </row>
    <row r="101" spans="1:5" ht="12.75">
      <c r="A101" s="39" t="s">
        <v>57</v>
      </c>
      <c r="E101" s="40" t="s">
        <v>58</v>
      </c>
    </row>
    <row r="102" spans="1:5" ht="12.75">
      <c r="A102" t="s">
        <v>59</v>
      </c>
      <c r="E102" s="38" t="s">
        <v>58</v>
      </c>
    </row>
    <row r="103" spans="1:16" ht="12.75">
      <c r="A103" s="26" t="s">
        <v>50</v>
      </c>
      <c s="31" t="s">
        <v>234</v>
      </c>
      <c s="31" t="s">
        <v>235</v>
      </c>
      <c s="26" t="s">
        <v>52</v>
      </c>
      <c s="32" t="s">
        <v>178</v>
      </c>
      <c s="33" t="s">
        <v>175</v>
      </c>
      <c s="34">
        <v>1</v>
      </c>
      <c s="35">
        <v>0</v>
      </c>
      <c s="36">
        <f>ROUND(ROUND(H103,2)*ROUND(G103,5),2)</f>
      </c>
      <c r="O103">
        <f>(I103*21)/100</f>
      </c>
      <c t="s">
        <v>27</v>
      </c>
    </row>
    <row r="104" spans="1:5" ht="12.75">
      <c r="A104" s="37" t="s">
        <v>55</v>
      </c>
      <c r="E104" s="38" t="s">
        <v>58</v>
      </c>
    </row>
    <row r="105" spans="1:5" ht="12.75">
      <c r="A105" s="39" t="s">
        <v>57</v>
      </c>
      <c r="E105" s="40" t="s">
        <v>58</v>
      </c>
    </row>
    <row r="106" spans="1:5" ht="12.75">
      <c r="A106" t="s">
        <v>59</v>
      </c>
      <c r="E106" s="38" t="s">
        <v>58</v>
      </c>
    </row>
    <row r="107" spans="1:16" ht="12.75">
      <c r="A107" s="26" t="s">
        <v>50</v>
      </c>
      <c s="31" t="s">
        <v>236</v>
      </c>
      <c s="31" t="s">
        <v>237</v>
      </c>
      <c s="26" t="s">
        <v>52</v>
      </c>
      <c s="32" t="s">
        <v>181</v>
      </c>
      <c s="33" t="s">
        <v>175</v>
      </c>
      <c s="34">
        <v>1</v>
      </c>
      <c s="35">
        <v>0</v>
      </c>
      <c s="36">
        <f>ROUND(ROUND(H107,2)*ROUND(G107,5),2)</f>
      </c>
      <c r="O107">
        <f>(I107*21)/100</f>
      </c>
      <c t="s">
        <v>27</v>
      </c>
    </row>
    <row r="108" spans="1:5" ht="12.75">
      <c r="A108" s="37" t="s">
        <v>55</v>
      </c>
      <c r="E108" s="38" t="s">
        <v>58</v>
      </c>
    </row>
    <row r="109" spans="1:5" ht="12.75">
      <c r="A109" s="39" t="s">
        <v>57</v>
      </c>
      <c r="E109" s="40" t="s">
        <v>58</v>
      </c>
    </row>
    <row r="110" spans="1:5" ht="12.75">
      <c r="A110" t="s">
        <v>59</v>
      </c>
      <c r="E110" s="38" t="s">
        <v>58</v>
      </c>
    </row>
    <row r="111" spans="1:16" ht="12.75">
      <c r="A111" s="26" t="s">
        <v>50</v>
      </c>
      <c s="31" t="s">
        <v>238</v>
      </c>
      <c s="31" t="s">
        <v>239</v>
      </c>
      <c s="26" t="s">
        <v>52</v>
      </c>
      <c s="32" t="s">
        <v>184</v>
      </c>
      <c s="33" t="s">
        <v>175</v>
      </c>
      <c s="34">
        <v>1</v>
      </c>
      <c s="35">
        <v>0</v>
      </c>
      <c s="36">
        <f>ROUND(ROUND(H111,2)*ROUND(G111,5),2)</f>
      </c>
      <c r="O111">
        <f>(I111*21)/100</f>
      </c>
      <c t="s">
        <v>27</v>
      </c>
    </row>
    <row r="112" spans="1:5" ht="12.75">
      <c r="A112" s="37" t="s">
        <v>55</v>
      </c>
      <c r="E112" s="38" t="s">
        <v>58</v>
      </c>
    </row>
    <row r="113" spans="1:5" ht="12.75">
      <c r="A113" s="39" t="s">
        <v>57</v>
      </c>
      <c r="E113" s="40" t="s">
        <v>58</v>
      </c>
    </row>
    <row r="114" spans="1:5" ht="12.75">
      <c r="A114" t="s">
        <v>59</v>
      </c>
      <c r="E114" s="38" t="s">
        <v>58</v>
      </c>
    </row>
    <row r="115" spans="1:18" ht="12.75" customHeight="1">
      <c r="A115" s="6" t="s">
        <v>47</v>
      </c>
      <c s="6"/>
      <c s="43" t="s">
        <v>240</v>
      </c>
      <c s="6"/>
      <c s="29" t="s">
        <v>241</v>
      </c>
      <c s="6"/>
      <c s="6"/>
      <c s="6"/>
      <c s="44">
        <f>0+Q115</f>
      </c>
      <c r="O115">
        <f>0+R115</f>
      </c>
      <c r="Q115">
        <f>0+I116+I120+I124+I128</f>
      </c>
      <c>
        <f>0+O116+O120+O124+O128</f>
      </c>
    </row>
    <row r="116" spans="1:16" ht="12.75">
      <c r="A116" s="26" t="s">
        <v>50</v>
      </c>
      <c s="31" t="s">
        <v>242</v>
      </c>
      <c s="31" t="s">
        <v>243</v>
      </c>
      <c s="26" t="s">
        <v>52</v>
      </c>
      <c s="32" t="s">
        <v>174</v>
      </c>
      <c s="33" t="s">
        <v>175</v>
      </c>
      <c s="34">
        <v>1</v>
      </c>
      <c s="35">
        <v>0</v>
      </c>
      <c s="36">
        <f>ROUND(ROUND(H116,2)*ROUND(G116,5),2)</f>
      </c>
      <c r="O116">
        <f>(I116*21)/100</f>
      </c>
      <c t="s">
        <v>27</v>
      </c>
    </row>
    <row r="117" spans="1:5" ht="12.75">
      <c r="A117" s="37" t="s">
        <v>55</v>
      </c>
      <c r="E117" s="38" t="s">
        <v>58</v>
      </c>
    </row>
    <row r="118" spans="1:5" ht="12.75">
      <c r="A118" s="39" t="s">
        <v>57</v>
      </c>
      <c r="E118" s="40" t="s">
        <v>58</v>
      </c>
    </row>
    <row r="119" spans="1:5" ht="12.75">
      <c r="A119" t="s">
        <v>59</v>
      </c>
      <c r="E119" s="38" t="s">
        <v>58</v>
      </c>
    </row>
    <row r="120" spans="1:16" ht="12.75">
      <c r="A120" s="26" t="s">
        <v>50</v>
      </c>
      <c s="31" t="s">
        <v>244</v>
      </c>
      <c s="31" t="s">
        <v>245</v>
      </c>
      <c s="26" t="s">
        <v>52</v>
      </c>
      <c s="32" t="s">
        <v>178</v>
      </c>
      <c s="33" t="s">
        <v>175</v>
      </c>
      <c s="34">
        <v>1</v>
      </c>
      <c s="35">
        <v>0</v>
      </c>
      <c s="36">
        <f>ROUND(ROUND(H120,2)*ROUND(G120,5),2)</f>
      </c>
      <c r="O120">
        <f>(I120*21)/100</f>
      </c>
      <c t="s">
        <v>27</v>
      </c>
    </row>
    <row r="121" spans="1:5" ht="12.75">
      <c r="A121" s="37" t="s">
        <v>55</v>
      </c>
      <c r="E121" s="38" t="s">
        <v>58</v>
      </c>
    </row>
    <row r="122" spans="1:5" ht="12.75">
      <c r="A122" s="39" t="s">
        <v>57</v>
      </c>
      <c r="E122" s="40" t="s">
        <v>58</v>
      </c>
    </row>
    <row r="123" spans="1:5" ht="12.75">
      <c r="A123" t="s">
        <v>59</v>
      </c>
      <c r="E123" s="38" t="s">
        <v>58</v>
      </c>
    </row>
    <row r="124" spans="1:16" ht="12.75">
      <c r="A124" s="26" t="s">
        <v>50</v>
      </c>
      <c s="31" t="s">
        <v>246</v>
      </c>
      <c s="31" t="s">
        <v>247</v>
      </c>
      <c s="26" t="s">
        <v>52</v>
      </c>
      <c s="32" t="s">
        <v>248</v>
      </c>
      <c s="33" t="s">
        <v>175</v>
      </c>
      <c s="34">
        <v>1</v>
      </c>
      <c s="35">
        <v>0</v>
      </c>
      <c s="36">
        <f>ROUND(ROUND(H124,2)*ROUND(G124,5),2)</f>
      </c>
      <c r="O124">
        <f>(I124*21)/100</f>
      </c>
      <c t="s">
        <v>27</v>
      </c>
    </row>
    <row r="125" spans="1:5" ht="12.75">
      <c r="A125" s="37" t="s">
        <v>55</v>
      </c>
      <c r="E125" s="38" t="s">
        <v>58</v>
      </c>
    </row>
    <row r="126" spans="1:5" ht="12.75">
      <c r="A126" s="39" t="s">
        <v>57</v>
      </c>
      <c r="E126" s="40" t="s">
        <v>58</v>
      </c>
    </row>
    <row r="127" spans="1:5" ht="12.75">
      <c r="A127" t="s">
        <v>59</v>
      </c>
      <c r="E127" s="38" t="s">
        <v>58</v>
      </c>
    </row>
    <row r="128" spans="1:16" ht="12.75">
      <c r="A128" s="26" t="s">
        <v>50</v>
      </c>
      <c s="31" t="s">
        <v>249</v>
      </c>
      <c s="31" t="s">
        <v>250</v>
      </c>
      <c s="26" t="s">
        <v>52</v>
      </c>
      <c s="32" t="s">
        <v>184</v>
      </c>
      <c s="33" t="s">
        <v>175</v>
      </c>
      <c s="34">
        <v>1</v>
      </c>
      <c s="35">
        <v>0</v>
      </c>
      <c s="36">
        <f>ROUND(ROUND(H128,2)*ROUND(G128,5),2)</f>
      </c>
      <c r="O128">
        <f>(I128*21)/100</f>
      </c>
      <c t="s">
        <v>27</v>
      </c>
    </row>
    <row r="129" spans="1:5" ht="12.75">
      <c r="A129" s="37" t="s">
        <v>55</v>
      </c>
      <c r="E129" s="38" t="s">
        <v>58</v>
      </c>
    </row>
    <row r="130" spans="1:5" ht="12.75">
      <c r="A130" s="39" t="s">
        <v>57</v>
      </c>
      <c r="E130" s="40" t="s">
        <v>58</v>
      </c>
    </row>
    <row r="131" spans="1:5" ht="12.75">
      <c r="A131" t="s">
        <v>59</v>
      </c>
      <c r="E131" s="38" t="s">
        <v>58</v>
      </c>
    </row>
    <row r="132" spans="1:18" ht="12.75" customHeight="1">
      <c r="A132" s="6" t="s">
        <v>47</v>
      </c>
      <c s="6"/>
      <c s="43" t="s">
        <v>251</v>
      </c>
      <c s="6"/>
      <c s="29" t="s">
        <v>252</v>
      </c>
      <c s="6"/>
      <c s="6"/>
      <c s="6"/>
      <c s="44">
        <f>0+Q132</f>
      </c>
      <c r="O132">
        <f>0+R132</f>
      </c>
      <c r="Q132">
        <f>0+I133+I137+I141+I145</f>
      </c>
      <c>
        <f>0+O133+O137+O141+O145</f>
      </c>
    </row>
    <row r="133" spans="1:16" ht="12.75">
      <c r="A133" s="26" t="s">
        <v>50</v>
      </c>
      <c s="31" t="s">
        <v>253</v>
      </c>
      <c s="31" t="s">
        <v>254</v>
      </c>
      <c s="26" t="s">
        <v>52</v>
      </c>
      <c s="32" t="s">
        <v>174</v>
      </c>
      <c s="33" t="s">
        <v>175</v>
      </c>
      <c s="34">
        <v>1</v>
      </c>
      <c s="35">
        <v>0</v>
      </c>
      <c s="36">
        <f>ROUND(ROUND(H133,2)*ROUND(G133,5),2)</f>
      </c>
      <c r="O133">
        <f>(I133*21)/100</f>
      </c>
      <c t="s">
        <v>27</v>
      </c>
    </row>
    <row r="134" spans="1:5" ht="12.75">
      <c r="A134" s="37" t="s">
        <v>55</v>
      </c>
      <c r="E134" s="38" t="s">
        <v>58</v>
      </c>
    </row>
    <row r="135" spans="1:5" ht="12.75">
      <c r="A135" s="39" t="s">
        <v>57</v>
      </c>
      <c r="E135" s="40" t="s">
        <v>58</v>
      </c>
    </row>
    <row r="136" spans="1:5" ht="12.75">
      <c r="A136" t="s">
        <v>59</v>
      </c>
      <c r="E136" s="38" t="s">
        <v>58</v>
      </c>
    </row>
    <row r="137" spans="1:16" ht="12.75">
      <c r="A137" s="26" t="s">
        <v>50</v>
      </c>
      <c s="31" t="s">
        <v>255</v>
      </c>
      <c s="31" t="s">
        <v>256</v>
      </c>
      <c s="26" t="s">
        <v>52</v>
      </c>
      <c s="32" t="s">
        <v>178</v>
      </c>
      <c s="33" t="s">
        <v>175</v>
      </c>
      <c s="34">
        <v>1</v>
      </c>
      <c s="35">
        <v>0</v>
      </c>
      <c s="36">
        <f>ROUND(ROUND(H137,2)*ROUND(G137,5),2)</f>
      </c>
      <c r="O137">
        <f>(I137*21)/100</f>
      </c>
      <c t="s">
        <v>27</v>
      </c>
    </row>
    <row r="138" spans="1:5" ht="12.75">
      <c r="A138" s="37" t="s">
        <v>55</v>
      </c>
      <c r="E138" s="38" t="s">
        <v>58</v>
      </c>
    </row>
    <row r="139" spans="1:5" ht="12.75">
      <c r="A139" s="39" t="s">
        <v>57</v>
      </c>
      <c r="E139" s="40" t="s">
        <v>58</v>
      </c>
    </row>
    <row r="140" spans="1:5" ht="12.75">
      <c r="A140" t="s">
        <v>59</v>
      </c>
      <c r="E140" s="38" t="s">
        <v>58</v>
      </c>
    </row>
    <row r="141" spans="1:16" ht="12.75">
      <c r="A141" s="26" t="s">
        <v>50</v>
      </c>
      <c s="31" t="s">
        <v>257</v>
      </c>
      <c s="31" t="s">
        <v>258</v>
      </c>
      <c s="26" t="s">
        <v>52</v>
      </c>
      <c s="32" t="s">
        <v>207</v>
      </c>
      <c s="33" t="s">
        <v>175</v>
      </c>
      <c s="34">
        <v>1</v>
      </c>
      <c s="35">
        <v>0</v>
      </c>
      <c s="36">
        <f>ROUND(ROUND(H141,2)*ROUND(G141,5),2)</f>
      </c>
      <c r="O141">
        <f>(I141*21)/100</f>
      </c>
      <c t="s">
        <v>27</v>
      </c>
    </row>
    <row r="142" spans="1:5" ht="12.75">
      <c r="A142" s="37" t="s">
        <v>55</v>
      </c>
      <c r="E142" s="38" t="s">
        <v>58</v>
      </c>
    </row>
    <row r="143" spans="1:5" ht="12.75">
      <c r="A143" s="39" t="s">
        <v>57</v>
      </c>
      <c r="E143" s="40" t="s">
        <v>58</v>
      </c>
    </row>
    <row r="144" spans="1:5" ht="12.75">
      <c r="A144" t="s">
        <v>59</v>
      </c>
      <c r="E144" s="38" t="s">
        <v>58</v>
      </c>
    </row>
    <row r="145" spans="1:16" ht="12.75">
      <c r="A145" s="26" t="s">
        <v>50</v>
      </c>
      <c s="31" t="s">
        <v>259</v>
      </c>
      <c s="31" t="s">
        <v>260</v>
      </c>
      <c s="26" t="s">
        <v>52</v>
      </c>
      <c s="32" t="s">
        <v>184</v>
      </c>
      <c s="33" t="s">
        <v>175</v>
      </c>
      <c s="34">
        <v>1</v>
      </c>
      <c s="35">
        <v>0</v>
      </c>
      <c s="36">
        <f>ROUND(ROUND(H145,2)*ROUND(G145,5),2)</f>
      </c>
      <c r="O145">
        <f>(I145*21)/100</f>
      </c>
      <c t="s">
        <v>27</v>
      </c>
    </row>
    <row r="146" spans="1:5" ht="12.75">
      <c r="A146" s="37" t="s">
        <v>55</v>
      </c>
      <c r="E146" s="38" t="s">
        <v>58</v>
      </c>
    </row>
    <row r="147" spans="1:5" ht="12.75">
      <c r="A147" s="39" t="s">
        <v>57</v>
      </c>
      <c r="E147" s="40" t="s">
        <v>58</v>
      </c>
    </row>
    <row r="148" spans="1:5" ht="12.75">
      <c r="A148" t="s">
        <v>59</v>
      </c>
      <c r="E148" s="38" t="s">
        <v>58</v>
      </c>
    </row>
    <row r="149" spans="1:18" ht="12.75" customHeight="1">
      <c r="A149" s="6" t="s">
        <v>47</v>
      </c>
      <c s="6"/>
      <c s="43" t="s">
        <v>261</v>
      </c>
      <c s="6"/>
      <c s="29" t="s">
        <v>262</v>
      </c>
      <c s="6"/>
      <c s="6"/>
      <c s="6"/>
      <c s="44">
        <f>0+Q149</f>
      </c>
      <c r="O149">
        <f>0+R149</f>
      </c>
      <c r="Q149">
        <f>0+I150+I154</f>
      </c>
      <c>
        <f>0+O150+O154</f>
      </c>
    </row>
    <row r="150" spans="1:16" ht="12.75">
      <c r="A150" s="26" t="s">
        <v>50</v>
      </c>
      <c s="31" t="s">
        <v>263</v>
      </c>
      <c s="31" t="s">
        <v>264</v>
      </c>
      <c s="26" t="s">
        <v>52</v>
      </c>
      <c s="32" t="s">
        <v>265</v>
      </c>
      <c s="33" t="s">
        <v>175</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12.75">
      <c r="A154" s="26" t="s">
        <v>50</v>
      </c>
      <c s="31" t="s">
        <v>266</v>
      </c>
      <c s="31" t="s">
        <v>267</v>
      </c>
      <c s="26" t="s">
        <v>52</v>
      </c>
      <c s="32" t="s">
        <v>268</v>
      </c>
      <c s="33" t="s">
        <v>175</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8" ht="12.75" customHeight="1">
      <c r="A158" s="6" t="s">
        <v>47</v>
      </c>
      <c s="6"/>
      <c s="43" t="s">
        <v>269</v>
      </c>
      <c s="6"/>
      <c s="29" t="s">
        <v>270</v>
      </c>
      <c s="6"/>
      <c s="6"/>
      <c s="6"/>
      <c s="44">
        <f>0+Q158</f>
      </c>
      <c r="O158">
        <f>0+R158</f>
      </c>
      <c r="Q158">
        <f>0+I159+I163+I167+I171+I175+I179+I183</f>
      </c>
      <c>
        <f>0+O159+O163+O167+O171+O175+O179+O183</f>
      </c>
    </row>
    <row r="159" spans="1:16" ht="12.75">
      <c r="A159" s="26" t="s">
        <v>50</v>
      </c>
      <c s="31" t="s">
        <v>271</v>
      </c>
      <c s="31" t="s">
        <v>272</v>
      </c>
      <c s="26" t="s">
        <v>52</v>
      </c>
      <c s="32" t="s">
        <v>273</v>
      </c>
      <c s="33" t="s">
        <v>175</v>
      </c>
      <c s="34">
        <v>1</v>
      </c>
      <c s="35">
        <v>0</v>
      </c>
      <c s="36">
        <f>ROUND(ROUND(H159,2)*ROUND(G159,5),2)</f>
      </c>
      <c r="O159">
        <f>(I159*21)/100</f>
      </c>
      <c t="s">
        <v>27</v>
      </c>
    </row>
    <row r="160" spans="1:5" ht="12.75">
      <c r="A160" s="37" t="s">
        <v>55</v>
      </c>
      <c r="E160" s="38" t="s">
        <v>58</v>
      </c>
    </row>
    <row r="161" spans="1:5" ht="12.75">
      <c r="A161" s="39" t="s">
        <v>57</v>
      </c>
      <c r="E161" s="40" t="s">
        <v>58</v>
      </c>
    </row>
    <row r="162" spans="1:5" ht="12.75">
      <c r="A162" t="s">
        <v>59</v>
      </c>
      <c r="E162" s="38" t="s">
        <v>58</v>
      </c>
    </row>
    <row r="163" spans="1:16" ht="12.75">
      <c r="A163" s="26" t="s">
        <v>50</v>
      </c>
      <c s="31" t="s">
        <v>274</v>
      </c>
      <c s="31" t="s">
        <v>275</v>
      </c>
      <c s="26" t="s">
        <v>52</v>
      </c>
      <c s="32" t="s">
        <v>276</v>
      </c>
      <c s="33" t="s">
        <v>175</v>
      </c>
      <c s="34">
        <v>1</v>
      </c>
      <c s="35">
        <v>0</v>
      </c>
      <c s="36">
        <f>ROUND(ROUND(H163,2)*ROUND(G163,5),2)</f>
      </c>
      <c r="O163">
        <f>(I163*21)/100</f>
      </c>
      <c t="s">
        <v>27</v>
      </c>
    </row>
    <row r="164" spans="1:5" ht="12.75">
      <c r="A164" s="37" t="s">
        <v>55</v>
      </c>
      <c r="E164" s="38" t="s">
        <v>58</v>
      </c>
    </row>
    <row r="165" spans="1:5" ht="12.75">
      <c r="A165" s="39" t="s">
        <v>57</v>
      </c>
      <c r="E165" s="40" t="s">
        <v>58</v>
      </c>
    </row>
    <row r="166" spans="1:5" ht="12.75">
      <c r="A166" t="s">
        <v>59</v>
      </c>
      <c r="E166" s="38" t="s">
        <v>58</v>
      </c>
    </row>
    <row r="167" spans="1:16" ht="12.75">
      <c r="A167" s="26" t="s">
        <v>50</v>
      </c>
      <c s="31" t="s">
        <v>277</v>
      </c>
      <c s="31" t="s">
        <v>278</v>
      </c>
      <c s="26" t="s">
        <v>52</v>
      </c>
      <c s="32" t="s">
        <v>174</v>
      </c>
      <c s="33" t="s">
        <v>175</v>
      </c>
      <c s="34">
        <v>1</v>
      </c>
      <c s="35">
        <v>0</v>
      </c>
      <c s="36">
        <f>ROUND(ROUND(H167,2)*ROUND(G167,5),2)</f>
      </c>
      <c r="O167">
        <f>(I167*21)/100</f>
      </c>
      <c t="s">
        <v>27</v>
      </c>
    </row>
    <row r="168" spans="1:5" ht="12.75">
      <c r="A168" s="37" t="s">
        <v>55</v>
      </c>
      <c r="E168" s="38" t="s">
        <v>58</v>
      </c>
    </row>
    <row r="169" spans="1:5" ht="12.75">
      <c r="A169" s="39" t="s">
        <v>57</v>
      </c>
      <c r="E169" s="40" t="s">
        <v>58</v>
      </c>
    </row>
    <row r="170" spans="1:5" ht="12.75">
      <c r="A170" t="s">
        <v>59</v>
      </c>
      <c r="E170" s="38" t="s">
        <v>58</v>
      </c>
    </row>
    <row r="171" spans="1:16" ht="12.75">
      <c r="A171" s="26" t="s">
        <v>50</v>
      </c>
      <c s="31" t="s">
        <v>279</v>
      </c>
      <c s="31" t="s">
        <v>280</v>
      </c>
      <c s="26" t="s">
        <v>52</v>
      </c>
      <c s="32" t="s">
        <v>281</v>
      </c>
      <c s="33" t="s">
        <v>175</v>
      </c>
      <c s="34">
        <v>1</v>
      </c>
      <c s="35">
        <v>0</v>
      </c>
      <c s="36">
        <f>ROUND(ROUND(H171,2)*ROUND(G171,5),2)</f>
      </c>
      <c r="O171">
        <f>(I171*21)/100</f>
      </c>
      <c t="s">
        <v>27</v>
      </c>
    </row>
    <row r="172" spans="1:5" ht="12.75">
      <c r="A172" s="37" t="s">
        <v>55</v>
      </c>
      <c r="E172" s="38" t="s">
        <v>58</v>
      </c>
    </row>
    <row r="173" spans="1:5" ht="12.75">
      <c r="A173" s="39" t="s">
        <v>57</v>
      </c>
      <c r="E173" s="40" t="s">
        <v>58</v>
      </c>
    </row>
    <row r="174" spans="1:5" ht="12.75">
      <c r="A174" t="s">
        <v>59</v>
      </c>
      <c r="E174" s="38" t="s">
        <v>58</v>
      </c>
    </row>
    <row r="175" spans="1:16" ht="12.75">
      <c r="A175" s="26" t="s">
        <v>50</v>
      </c>
      <c s="31" t="s">
        <v>282</v>
      </c>
      <c s="31" t="s">
        <v>283</v>
      </c>
      <c s="26" t="s">
        <v>52</v>
      </c>
      <c s="32" t="s">
        <v>284</v>
      </c>
      <c s="33" t="s">
        <v>175</v>
      </c>
      <c s="34">
        <v>1</v>
      </c>
      <c s="35">
        <v>0</v>
      </c>
      <c s="36">
        <f>ROUND(ROUND(H175,2)*ROUND(G175,5),2)</f>
      </c>
      <c r="O175">
        <f>(I175*21)/100</f>
      </c>
      <c t="s">
        <v>27</v>
      </c>
    </row>
    <row r="176" spans="1:5" ht="12.75">
      <c r="A176" s="37" t="s">
        <v>55</v>
      </c>
      <c r="E176" s="38" t="s">
        <v>58</v>
      </c>
    </row>
    <row r="177" spans="1:5" ht="12.75">
      <c r="A177" s="39" t="s">
        <v>57</v>
      </c>
      <c r="E177" s="40" t="s">
        <v>58</v>
      </c>
    </row>
    <row r="178" spans="1:5" ht="12.75">
      <c r="A178" t="s">
        <v>59</v>
      </c>
      <c r="E178" s="38" t="s">
        <v>58</v>
      </c>
    </row>
    <row r="179" spans="1:16" ht="12.75">
      <c r="A179" s="26" t="s">
        <v>50</v>
      </c>
      <c s="31" t="s">
        <v>285</v>
      </c>
      <c s="31" t="s">
        <v>286</v>
      </c>
      <c s="26" t="s">
        <v>52</v>
      </c>
      <c s="32" t="s">
        <v>287</v>
      </c>
      <c s="33" t="s">
        <v>175</v>
      </c>
      <c s="34">
        <v>1</v>
      </c>
      <c s="35">
        <v>0</v>
      </c>
      <c s="36">
        <f>ROUND(ROUND(H179,2)*ROUND(G179,5),2)</f>
      </c>
      <c r="O179">
        <f>(I179*21)/100</f>
      </c>
      <c t="s">
        <v>27</v>
      </c>
    </row>
    <row r="180" spans="1:5" ht="12.75">
      <c r="A180" s="37" t="s">
        <v>55</v>
      </c>
      <c r="E180" s="38" t="s">
        <v>58</v>
      </c>
    </row>
    <row r="181" spans="1:5" ht="12.75">
      <c r="A181" s="39" t="s">
        <v>57</v>
      </c>
      <c r="E181" s="40" t="s">
        <v>58</v>
      </c>
    </row>
    <row r="182" spans="1:5" ht="12.75">
      <c r="A182" t="s">
        <v>59</v>
      </c>
      <c r="E182" s="38" t="s">
        <v>58</v>
      </c>
    </row>
    <row r="183" spans="1:16" ht="12.75">
      <c r="A183" s="26" t="s">
        <v>50</v>
      </c>
      <c s="31" t="s">
        <v>288</v>
      </c>
      <c s="31" t="s">
        <v>289</v>
      </c>
      <c s="26" t="s">
        <v>52</v>
      </c>
      <c s="32" t="s">
        <v>290</v>
      </c>
      <c s="33" t="s">
        <v>175</v>
      </c>
      <c s="34">
        <v>1</v>
      </c>
      <c s="35">
        <v>0</v>
      </c>
      <c s="36">
        <f>ROUND(ROUND(H183,2)*ROUND(G183,5),2)</f>
      </c>
      <c r="O183">
        <f>(I183*21)/100</f>
      </c>
      <c t="s">
        <v>27</v>
      </c>
    </row>
    <row r="184" spans="1:5" ht="12.75">
      <c r="A184" s="37" t="s">
        <v>55</v>
      </c>
      <c r="E184" s="38" t="s">
        <v>58</v>
      </c>
    </row>
    <row r="185" spans="1:5" ht="12.75">
      <c r="A185" s="39" t="s">
        <v>57</v>
      </c>
      <c r="E185" s="40" t="s">
        <v>58</v>
      </c>
    </row>
    <row r="186" spans="1:5" ht="12.75">
      <c r="A186" t="s">
        <v>59</v>
      </c>
      <c r="E186" s="38" t="s">
        <v>58</v>
      </c>
    </row>
    <row r="187" spans="1:18" ht="12.75" customHeight="1">
      <c r="A187" s="6" t="s">
        <v>47</v>
      </c>
      <c s="6"/>
      <c s="43" t="s">
        <v>291</v>
      </c>
      <c s="6"/>
      <c s="29" t="s">
        <v>292</v>
      </c>
      <c s="6"/>
      <c s="6"/>
      <c s="6"/>
      <c s="44">
        <f>0+Q187</f>
      </c>
      <c r="O187">
        <f>0+R187</f>
      </c>
      <c r="Q187">
        <f>0+I188+I192+I196</f>
      </c>
      <c>
        <f>0+O188+O192+O196</f>
      </c>
    </row>
    <row r="188" spans="1:16" ht="12.75">
      <c r="A188" s="26" t="s">
        <v>50</v>
      </c>
      <c s="31" t="s">
        <v>293</v>
      </c>
      <c s="31" t="s">
        <v>294</v>
      </c>
      <c s="26" t="s">
        <v>52</v>
      </c>
      <c s="32" t="s">
        <v>295</v>
      </c>
      <c s="33" t="s">
        <v>175</v>
      </c>
      <c s="34">
        <v>1</v>
      </c>
      <c s="35">
        <v>0</v>
      </c>
      <c s="36">
        <f>ROUND(ROUND(H188,2)*ROUND(G188,5),2)</f>
      </c>
      <c r="O188">
        <f>(I188*21)/100</f>
      </c>
      <c t="s">
        <v>27</v>
      </c>
    </row>
    <row r="189" spans="1:5" ht="12.75">
      <c r="A189" s="37" t="s">
        <v>55</v>
      </c>
      <c r="E189" s="38" t="s">
        <v>58</v>
      </c>
    </row>
    <row r="190" spans="1:5" ht="12.75">
      <c r="A190" s="39" t="s">
        <v>57</v>
      </c>
      <c r="E190" s="40" t="s">
        <v>58</v>
      </c>
    </row>
    <row r="191" spans="1:5" ht="12.75">
      <c r="A191" t="s">
        <v>59</v>
      </c>
      <c r="E191" s="38" t="s">
        <v>58</v>
      </c>
    </row>
    <row r="192" spans="1:16" ht="12.75">
      <c r="A192" s="26" t="s">
        <v>50</v>
      </c>
      <c s="31" t="s">
        <v>296</v>
      </c>
      <c s="31" t="s">
        <v>297</v>
      </c>
      <c s="26" t="s">
        <v>52</v>
      </c>
      <c s="32" t="s">
        <v>298</v>
      </c>
      <c s="33" t="s">
        <v>175</v>
      </c>
      <c s="34">
        <v>6</v>
      </c>
      <c s="35">
        <v>0</v>
      </c>
      <c s="36">
        <f>ROUND(ROUND(H192,2)*ROUND(G192,5),2)</f>
      </c>
      <c r="O192">
        <f>(I192*21)/100</f>
      </c>
      <c t="s">
        <v>27</v>
      </c>
    </row>
    <row r="193" spans="1:5" ht="12.75">
      <c r="A193" s="37" t="s">
        <v>55</v>
      </c>
      <c r="E193" s="38" t="s">
        <v>58</v>
      </c>
    </row>
    <row r="194" spans="1:5" ht="12.75">
      <c r="A194" s="39" t="s">
        <v>57</v>
      </c>
      <c r="E194" s="40" t="s">
        <v>58</v>
      </c>
    </row>
    <row r="195" spans="1:5" ht="12.75">
      <c r="A195" t="s">
        <v>59</v>
      </c>
      <c r="E195" s="38" t="s">
        <v>58</v>
      </c>
    </row>
    <row r="196" spans="1:16" ht="12.75">
      <c r="A196" s="26" t="s">
        <v>50</v>
      </c>
      <c s="31" t="s">
        <v>299</v>
      </c>
      <c s="31" t="s">
        <v>300</v>
      </c>
      <c s="26" t="s">
        <v>52</v>
      </c>
      <c s="32" t="s">
        <v>301</v>
      </c>
      <c s="33" t="s">
        <v>175</v>
      </c>
      <c s="34">
        <v>3</v>
      </c>
      <c s="35">
        <v>0</v>
      </c>
      <c s="36">
        <f>ROUND(ROUND(H196,2)*ROUND(G196,5),2)</f>
      </c>
      <c r="O196">
        <f>(I196*21)/100</f>
      </c>
      <c t="s">
        <v>27</v>
      </c>
    </row>
    <row r="197" spans="1:5" ht="12.75">
      <c r="A197" s="37" t="s">
        <v>55</v>
      </c>
      <c r="E197" s="38" t="s">
        <v>58</v>
      </c>
    </row>
    <row r="198" spans="1:5" ht="12.75">
      <c r="A198" s="39" t="s">
        <v>57</v>
      </c>
      <c r="E198" s="40" t="s">
        <v>58</v>
      </c>
    </row>
    <row r="199" spans="1:5" ht="12.75">
      <c r="A199" t="s">
        <v>59</v>
      </c>
      <c r="E199" s="38" t="s">
        <v>58</v>
      </c>
    </row>
    <row r="200" spans="1:18" ht="12.75" customHeight="1">
      <c r="A200" s="6" t="s">
        <v>47</v>
      </c>
      <c s="6"/>
      <c s="43" t="s">
        <v>302</v>
      </c>
      <c s="6"/>
      <c s="29" t="s">
        <v>303</v>
      </c>
      <c s="6"/>
      <c s="6"/>
      <c s="6"/>
      <c s="44">
        <f>0+Q200</f>
      </c>
      <c r="O200">
        <f>0+R200</f>
      </c>
      <c r="Q200">
        <f>0+I201+I205</f>
      </c>
      <c>
        <f>0+O201+O205</f>
      </c>
    </row>
    <row r="201" spans="1:16" ht="12.75">
      <c r="A201" s="26" t="s">
        <v>50</v>
      </c>
      <c s="31" t="s">
        <v>304</v>
      </c>
      <c s="31" t="s">
        <v>305</v>
      </c>
      <c s="26" t="s">
        <v>52</v>
      </c>
      <c s="32" t="s">
        <v>306</v>
      </c>
      <c s="33" t="s">
        <v>175</v>
      </c>
      <c s="34">
        <v>1</v>
      </c>
      <c s="35">
        <v>0</v>
      </c>
      <c s="36">
        <f>ROUND(ROUND(H201,2)*ROUND(G201,5),2)</f>
      </c>
      <c r="O201">
        <f>(I201*21)/100</f>
      </c>
      <c t="s">
        <v>27</v>
      </c>
    </row>
    <row r="202" spans="1:5" ht="12.75">
      <c r="A202" s="37" t="s">
        <v>55</v>
      </c>
      <c r="E202" s="38" t="s">
        <v>58</v>
      </c>
    </row>
    <row r="203" spans="1:5" ht="12.75">
      <c r="A203" s="39" t="s">
        <v>57</v>
      </c>
      <c r="E203" s="40" t="s">
        <v>58</v>
      </c>
    </row>
    <row r="204" spans="1:5" ht="12.75">
      <c r="A204" t="s">
        <v>59</v>
      </c>
      <c r="E204" s="38" t="s">
        <v>58</v>
      </c>
    </row>
    <row r="205" spans="1:16" ht="12.75">
      <c r="A205" s="26" t="s">
        <v>50</v>
      </c>
      <c s="31" t="s">
        <v>307</v>
      </c>
      <c s="31" t="s">
        <v>308</v>
      </c>
      <c s="26" t="s">
        <v>52</v>
      </c>
      <c s="32" t="s">
        <v>309</v>
      </c>
      <c s="33" t="s">
        <v>175</v>
      </c>
      <c s="34">
        <v>1</v>
      </c>
      <c s="35">
        <v>0</v>
      </c>
      <c s="36">
        <f>ROUND(ROUND(H205,2)*ROUND(G205,5),2)</f>
      </c>
      <c r="O205">
        <f>(I205*21)/100</f>
      </c>
      <c t="s">
        <v>27</v>
      </c>
    </row>
    <row r="206" spans="1:5" ht="12.75">
      <c r="A206" s="37" t="s">
        <v>55</v>
      </c>
      <c r="E206" s="38" t="s">
        <v>58</v>
      </c>
    </row>
    <row r="207" spans="1:5" ht="12.75">
      <c r="A207" s="39" t="s">
        <v>57</v>
      </c>
      <c r="E207" s="40" t="s">
        <v>58</v>
      </c>
    </row>
    <row r="208" spans="1:5" ht="12.75">
      <c r="A208" t="s">
        <v>59</v>
      </c>
      <c r="E208" s="38" t="s">
        <v>58</v>
      </c>
    </row>
    <row r="209" spans="1:18" ht="12.75" customHeight="1">
      <c r="A209" s="6" t="s">
        <v>47</v>
      </c>
      <c s="6"/>
      <c s="43" t="s">
        <v>310</v>
      </c>
      <c s="6"/>
      <c s="29" t="s">
        <v>311</v>
      </c>
      <c s="6"/>
      <c s="6"/>
      <c s="6"/>
      <c s="44">
        <f>0+Q209</f>
      </c>
      <c r="O209">
        <f>0+R209</f>
      </c>
      <c r="Q209">
        <f>0+I210+I214+I218+I222+I226+I230+I234+I238+I242+I246+I250+I254+I258+I262</f>
      </c>
      <c>
        <f>0+O210+O214+O218+O222+O226+O230+O234+O238+O242+O246+O250+O254+O258+O262</f>
      </c>
    </row>
    <row r="210" spans="1:16" ht="12.75">
      <c r="A210" s="26" t="s">
        <v>50</v>
      </c>
      <c s="31" t="s">
        <v>312</v>
      </c>
      <c s="31" t="s">
        <v>313</v>
      </c>
      <c s="26" t="s">
        <v>52</v>
      </c>
      <c s="32" t="s">
        <v>314</v>
      </c>
      <c s="33" t="s">
        <v>175</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25.5">
      <c r="A214" s="26" t="s">
        <v>50</v>
      </c>
      <c s="31" t="s">
        <v>315</v>
      </c>
      <c s="31" t="s">
        <v>316</v>
      </c>
      <c s="26" t="s">
        <v>52</v>
      </c>
      <c s="32" t="s">
        <v>317</v>
      </c>
      <c s="33" t="s">
        <v>175</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12.75">
      <c r="A218" s="26" t="s">
        <v>50</v>
      </c>
      <c s="31" t="s">
        <v>318</v>
      </c>
      <c s="31" t="s">
        <v>319</v>
      </c>
      <c s="26" t="s">
        <v>52</v>
      </c>
      <c s="32" t="s">
        <v>320</v>
      </c>
      <c s="33" t="s">
        <v>175</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12.75">
      <c r="A222" s="26" t="s">
        <v>50</v>
      </c>
      <c s="31" t="s">
        <v>321</v>
      </c>
      <c s="31" t="s">
        <v>322</v>
      </c>
      <c s="26" t="s">
        <v>52</v>
      </c>
      <c s="32" t="s">
        <v>323</v>
      </c>
      <c s="33" t="s">
        <v>175</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12.75">
      <c r="A226" s="26" t="s">
        <v>50</v>
      </c>
      <c s="31" t="s">
        <v>324</v>
      </c>
      <c s="31" t="s">
        <v>325</v>
      </c>
      <c s="26" t="s">
        <v>52</v>
      </c>
      <c s="32" t="s">
        <v>326</v>
      </c>
      <c s="33" t="s">
        <v>175</v>
      </c>
      <c s="34">
        <v>3</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12.75">
      <c r="A230" s="26" t="s">
        <v>50</v>
      </c>
      <c s="31" t="s">
        <v>327</v>
      </c>
      <c s="31" t="s">
        <v>328</v>
      </c>
      <c s="26" t="s">
        <v>52</v>
      </c>
      <c s="32" t="s">
        <v>329</v>
      </c>
      <c s="33" t="s">
        <v>175</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12.75">
      <c r="A234" s="26" t="s">
        <v>50</v>
      </c>
      <c s="31" t="s">
        <v>330</v>
      </c>
      <c s="31" t="s">
        <v>331</v>
      </c>
      <c s="26" t="s">
        <v>52</v>
      </c>
      <c s="32" t="s">
        <v>332</v>
      </c>
      <c s="33" t="s">
        <v>175</v>
      </c>
      <c s="34">
        <v>2</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12.75">
      <c r="A238" s="26" t="s">
        <v>50</v>
      </c>
      <c s="31" t="s">
        <v>333</v>
      </c>
      <c s="31" t="s">
        <v>334</v>
      </c>
      <c s="26" t="s">
        <v>52</v>
      </c>
      <c s="32" t="s">
        <v>335</v>
      </c>
      <c s="33" t="s">
        <v>175</v>
      </c>
      <c s="34">
        <v>1</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12.75">
      <c r="A242" s="26" t="s">
        <v>50</v>
      </c>
      <c s="31" t="s">
        <v>336</v>
      </c>
      <c s="31" t="s">
        <v>337</v>
      </c>
      <c s="26" t="s">
        <v>52</v>
      </c>
      <c s="32" t="s">
        <v>338</v>
      </c>
      <c s="33" t="s">
        <v>175</v>
      </c>
      <c s="34">
        <v>1</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12.75">
      <c r="A246" s="26" t="s">
        <v>50</v>
      </c>
      <c s="31" t="s">
        <v>339</v>
      </c>
      <c s="31" t="s">
        <v>340</v>
      </c>
      <c s="26" t="s">
        <v>52</v>
      </c>
      <c s="32" t="s">
        <v>341</v>
      </c>
      <c s="33" t="s">
        <v>175</v>
      </c>
      <c s="34">
        <v>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12.75">
      <c r="A250" s="26" t="s">
        <v>50</v>
      </c>
      <c s="31" t="s">
        <v>342</v>
      </c>
      <c s="31" t="s">
        <v>343</v>
      </c>
      <c s="26" t="s">
        <v>52</v>
      </c>
      <c s="32" t="s">
        <v>344</v>
      </c>
      <c s="33" t="s">
        <v>175</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12.75">
      <c r="A254" s="26" t="s">
        <v>50</v>
      </c>
      <c s="31" t="s">
        <v>345</v>
      </c>
      <c s="31" t="s">
        <v>346</v>
      </c>
      <c s="26" t="s">
        <v>52</v>
      </c>
      <c s="32" t="s">
        <v>347</v>
      </c>
      <c s="33" t="s">
        <v>175</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12.75">
      <c r="A258" s="26" t="s">
        <v>50</v>
      </c>
      <c s="31" t="s">
        <v>348</v>
      </c>
      <c s="31" t="s">
        <v>349</v>
      </c>
      <c s="26" t="s">
        <v>52</v>
      </c>
      <c s="32" t="s">
        <v>350</v>
      </c>
      <c s="33" t="s">
        <v>175</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12.75">
      <c r="A262" s="26" t="s">
        <v>50</v>
      </c>
      <c s="31" t="s">
        <v>351</v>
      </c>
      <c s="31" t="s">
        <v>352</v>
      </c>
      <c s="26" t="s">
        <v>52</v>
      </c>
      <c s="32" t="s">
        <v>353</v>
      </c>
      <c s="33" t="s">
        <v>175</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8" ht="12.75" customHeight="1">
      <c r="A266" s="6" t="s">
        <v>47</v>
      </c>
      <c s="6"/>
      <c s="43" t="s">
        <v>354</v>
      </c>
      <c s="6"/>
      <c s="29" t="s">
        <v>355</v>
      </c>
      <c s="6"/>
      <c s="6"/>
      <c s="6"/>
      <c s="44">
        <f>0+Q266</f>
      </c>
      <c r="O266">
        <f>0+R266</f>
      </c>
      <c r="Q266">
        <f>0+I267</f>
      </c>
      <c>
        <f>0+O267</f>
      </c>
    </row>
    <row r="267" spans="1:16" ht="12.75">
      <c r="A267" s="26" t="s">
        <v>50</v>
      </c>
      <c s="31" t="s">
        <v>356</v>
      </c>
      <c s="31" t="s">
        <v>357</v>
      </c>
      <c s="26" t="s">
        <v>52</v>
      </c>
      <c s="32" t="s">
        <v>358</v>
      </c>
      <c s="33" t="s">
        <v>175</v>
      </c>
      <c s="34">
        <v>1</v>
      </c>
      <c s="35">
        <v>0</v>
      </c>
      <c s="36">
        <f>ROUND(ROUND(H267,2)*ROUND(G267,5),2)</f>
      </c>
      <c r="O267">
        <f>(I267*21)/100</f>
      </c>
      <c t="s">
        <v>27</v>
      </c>
    </row>
    <row r="268" spans="1:5" ht="12.75">
      <c r="A268" s="37" t="s">
        <v>55</v>
      </c>
      <c r="E268" s="38" t="s">
        <v>58</v>
      </c>
    </row>
    <row r="269" spans="1:5" ht="12.75">
      <c r="A269" s="39" t="s">
        <v>57</v>
      </c>
      <c r="E269" s="40" t="s">
        <v>58</v>
      </c>
    </row>
    <row r="270" spans="1:5" ht="12.75">
      <c r="A270" t="s">
        <v>59</v>
      </c>
      <c r="E270" s="38" t="s">
        <v>58</v>
      </c>
    </row>
    <row r="271" spans="1:18" ht="12.75" customHeight="1">
      <c r="A271" s="6" t="s">
        <v>47</v>
      </c>
      <c s="6"/>
      <c s="43" t="s">
        <v>359</v>
      </c>
      <c s="6"/>
      <c s="29" t="s">
        <v>360</v>
      </c>
      <c s="6"/>
      <c s="6"/>
      <c s="6"/>
      <c s="44">
        <f>0+Q271</f>
      </c>
      <c r="O271">
        <f>0+R271</f>
      </c>
      <c r="Q271">
        <f>0+I272</f>
      </c>
      <c>
        <f>0+O272</f>
      </c>
    </row>
    <row r="272" spans="1:16" ht="12.75">
      <c r="A272" s="26" t="s">
        <v>50</v>
      </c>
      <c s="31" t="s">
        <v>361</v>
      </c>
      <c s="31" t="s">
        <v>362</v>
      </c>
      <c s="26" t="s">
        <v>52</v>
      </c>
      <c s="32" t="s">
        <v>363</v>
      </c>
      <c s="33" t="s">
        <v>175</v>
      </c>
      <c s="34">
        <v>1</v>
      </c>
      <c s="35">
        <v>0</v>
      </c>
      <c s="36">
        <f>ROUND(ROUND(H272,2)*ROUND(G272,5),2)</f>
      </c>
      <c r="O272">
        <f>(I272*21)/100</f>
      </c>
      <c t="s">
        <v>27</v>
      </c>
    </row>
    <row r="273" spans="1:5" ht="12.75">
      <c r="A273" s="37" t="s">
        <v>55</v>
      </c>
      <c r="E273" s="38" t="s">
        <v>58</v>
      </c>
    </row>
    <row r="274" spans="1:5" ht="12.75">
      <c r="A274" s="39" t="s">
        <v>57</v>
      </c>
      <c r="E274" s="40" t="s">
        <v>58</v>
      </c>
    </row>
    <row r="275" spans="1:5" ht="12.75">
      <c r="A275" t="s">
        <v>59</v>
      </c>
      <c r="E275" s="38" t="s">
        <v>58</v>
      </c>
    </row>
    <row r="276" spans="1:18" ht="12.75" customHeight="1">
      <c r="A276" s="6" t="s">
        <v>47</v>
      </c>
      <c s="6"/>
      <c s="43" t="s">
        <v>364</v>
      </c>
      <c s="6"/>
      <c s="29" t="s">
        <v>365</v>
      </c>
      <c s="6"/>
      <c s="6"/>
      <c s="6"/>
      <c s="44">
        <f>0+Q276</f>
      </c>
      <c r="O276">
        <f>0+R276</f>
      </c>
      <c r="Q276">
        <f>0+I277+I281</f>
      </c>
      <c>
        <f>0+O277+O281</f>
      </c>
    </row>
    <row r="277" spans="1:16" ht="12.75">
      <c r="A277" s="26" t="s">
        <v>50</v>
      </c>
      <c s="31" t="s">
        <v>366</v>
      </c>
      <c s="31" t="s">
        <v>367</v>
      </c>
      <c s="26" t="s">
        <v>52</v>
      </c>
      <c s="32" t="s">
        <v>368</v>
      </c>
      <c s="33" t="s">
        <v>175</v>
      </c>
      <c s="34">
        <v>1</v>
      </c>
      <c s="35">
        <v>0</v>
      </c>
      <c s="36">
        <f>ROUND(ROUND(H277,2)*ROUND(G277,5),2)</f>
      </c>
      <c r="O277">
        <f>(I277*21)/100</f>
      </c>
      <c t="s">
        <v>27</v>
      </c>
    </row>
    <row r="278" spans="1:5" ht="12.75">
      <c r="A278" s="37" t="s">
        <v>55</v>
      </c>
      <c r="E278" s="38" t="s">
        <v>58</v>
      </c>
    </row>
    <row r="279" spans="1:5" ht="12.75">
      <c r="A279" s="39" t="s">
        <v>57</v>
      </c>
      <c r="E279" s="40" t="s">
        <v>58</v>
      </c>
    </row>
    <row r="280" spans="1:5" ht="12.75">
      <c r="A280" t="s">
        <v>59</v>
      </c>
      <c r="E280" s="38" t="s">
        <v>58</v>
      </c>
    </row>
    <row r="281" spans="1:16" ht="12.75">
      <c r="A281" s="26" t="s">
        <v>50</v>
      </c>
      <c s="31" t="s">
        <v>369</v>
      </c>
      <c s="31" t="s">
        <v>370</v>
      </c>
      <c s="26" t="s">
        <v>52</v>
      </c>
      <c s="32" t="s">
        <v>371</v>
      </c>
      <c s="33" t="s">
        <v>175</v>
      </c>
      <c s="34">
        <v>1</v>
      </c>
      <c s="35">
        <v>0</v>
      </c>
      <c s="36">
        <f>ROUND(ROUND(H281,2)*ROUND(G281,5),2)</f>
      </c>
      <c r="O281">
        <f>(I281*21)/100</f>
      </c>
      <c t="s">
        <v>27</v>
      </c>
    </row>
    <row r="282" spans="1:5" ht="12.75">
      <c r="A282" s="37" t="s">
        <v>55</v>
      </c>
      <c r="E282" s="38" t="s">
        <v>58</v>
      </c>
    </row>
    <row r="283" spans="1:5" ht="12.75">
      <c r="A283" s="39" t="s">
        <v>57</v>
      </c>
      <c r="E283" s="40" t="s">
        <v>58</v>
      </c>
    </row>
    <row r="284" spans="1:5" ht="12.75">
      <c r="A284" t="s">
        <v>59</v>
      </c>
      <c r="E284" s="38" t="s">
        <v>58</v>
      </c>
    </row>
    <row r="285" spans="1:18" ht="12.75" customHeight="1">
      <c r="A285" s="6" t="s">
        <v>47</v>
      </c>
      <c s="6"/>
      <c s="43" t="s">
        <v>372</v>
      </c>
      <c s="6"/>
      <c s="29" t="s">
        <v>373</v>
      </c>
      <c s="6"/>
      <c s="6"/>
      <c s="6"/>
      <c s="44">
        <f>0+Q285</f>
      </c>
      <c r="O285">
        <f>0+R285</f>
      </c>
      <c r="Q285">
        <f>0+I286+I290+I294+I298+I302+I306+I310+I314+I318+I322+I326+I330+I334+I338+I342+I346+I350+I354+I358+I362+I366</f>
      </c>
      <c>
        <f>0+O286+O290+O294+O298+O302+O306+O310+O314+O318+O322+O326+O330+O334+O338+O342+O346+O350+O354+O358+O362+O366</f>
      </c>
    </row>
    <row r="286" spans="1:16" ht="12.75">
      <c r="A286" s="26" t="s">
        <v>50</v>
      </c>
      <c s="31" t="s">
        <v>374</v>
      </c>
      <c s="31" t="s">
        <v>375</v>
      </c>
      <c s="26" t="s">
        <v>52</v>
      </c>
      <c s="32" t="s">
        <v>376</v>
      </c>
      <c s="33" t="s">
        <v>76</v>
      </c>
      <c s="34">
        <v>250</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12.75">
      <c r="A290" s="26" t="s">
        <v>50</v>
      </c>
      <c s="31" t="s">
        <v>377</v>
      </c>
      <c s="31" t="s">
        <v>378</v>
      </c>
      <c s="26" t="s">
        <v>52</v>
      </c>
      <c s="32" t="s">
        <v>379</v>
      </c>
      <c s="33" t="s">
        <v>76</v>
      </c>
      <c s="34">
        <v>160</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12.75">
      <c r="A294" s="26" t="s">
        <v>50</v>
      </c>
      <c s="31" t="s">
        <v>380</v>
      </c>
      <c s="31" t="s">
        <v>381</v>
      </c>
      <c s="26" t="s">
        <v>52</v>
      </c>
      <c s="32" t="s">
        <v>382</v>
      </c>
      <c s="33" t="s">
        <v>76</v>
      </c>
      <c s="34">
        <v>20</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12.75">
      <c r="A298" s="26" t="s">
        <v>50</v>
      </c>
      <c s="31" t="s">
        <v>383</v>
      </c>
      <c s="31" t="s">
        <v>384</v>
      </c>
      <c s="26" t="s">
        <v>52</v>
      </c>
      <c s="32" t="s">
        <v>385</v>
      </c>
      <c s="33" t="s">
        <v>76</v>
      </c>
      <c s="34">
        <v>20</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12.75">
      <c r="A302" s="26" t="s">
        <v>50</v>
      </c>
      <c s="31" t="s">
        <v>386</v>
      </c>
      <c s="31" t="s">
        <v>387</v>
      </c>
      <c s="26" t="s">
        <v>52</v>
      </c>
      <c s="32" t="s">
        <v>388</v>
      </c>
      <c s="33" t="s">
        <v>76</v>
      </c>
      <c s="34">
        <v>160</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12.75">
      <c r="A306" s="26" t="s">
        <v>50</v>
      </c>
      <c s="31" t="s">
        <v>389</v>
      </c>
      <c s="31" t="s">
        <v>390</v>
      </c>
      <c s="26" t="s">
        <v>52</v>
      </c>
      <c s="32" t="s">
        <v>391</v>
      </c>
      <c s="33" t="s">
        <v>76</v>
      </c>
      <c s="34">
        <v>200</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12.75">
      <c r="A310" s="26" t="s">
        <v>50</v>
      </c>
      <c s="31" t="s">
        <v>392</v>
      </c>
      <c s="31" t="s">
        <v>393</v>
      </c>
      <c s="26" t="s">
        <v>52</v>
      </c>
      <c s="32" t="s">
        <v>394</v>
      </c>
      <c s="33" t="s">
        <v>76</v>
      </c>
      <c s="34">
        <v>50</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12.75">
      <c r="A314" s="26" t="s">
        <v>50</v>
      </c>
      <c s="31" t="s">
        <v>395</v>
      </c>
      <c s="31" t="s">
        <v>396</v>
      </c>
      <c s="26" t="s">
        <v>52</v>
      </c>
      <c s="32" t="s">
        <v>397</v>
      </c>
      <c s="33" t="s">
        <v>76</v>
      </c>
      <c s="34">
        <v>20</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12.75">
      <c r="A318" s="26" t="s">
        <v>50</v>
      </c>
      <c s="31" t="s">
        <v>398</v>
      </c>
      <c s="31" t="s">
        <v>399</v>
      </c>
      <c s="26" t="s">
        <v>52</v>
      </c>
      <c s="32" t="s">
        <v>400</v>
      </c>
      <c s="33" t="s">
        <v>76</v>
      </c>
      <c s="34">
        <v>50</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12.75">
      <c r="A322" s="26" t="s">
        <v>50</v>
      </c>
      <c s="31" t="s">
        <v>401</v>
      </c>
      <c s="31" t="s">
        <v>402</v>
      </c>
      <c s="26" t="s">
        <v>52</v>
      </c>
      <c s="32" t="s">
        <v>403</v>
      </c>
      <c s="33" t="s">
        <v>76</v>
      </c>
      <c s="34">
        <v>20</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12.75">
      <c r="A326" s="26" t="s">
        <v>50</v>
      </c>
      <c s="31" t="s">
        <v>404</v>
      </c>
      <c s="31" t="s">
        <v>405</v>
      </c>
      <c s="26" t="s">
        <v>52</v>
      </c>
      <c s="32" t="s">
        <v>406</v>
      </c>
      <c s="33" t="s">
        <v>76</v>
      </c>
      <c s="34">
        <v>20</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12.75">
      <c r="A330" s="26" t="s">
        <v>50</v>
      </c>
      <c s="31" t="s">
        <v>407</v>
      </c>
      <c s="31" t="s">
        <v>408</v>
      </c>
      <c s="26" t="s">
        <v>52</v>
      </c>
      <c s="32" t="s">
        <v>409</v>
      </c>
      <c s="33" t="s">
        <v>76</v>
      </c>
      <c s="34">
        <v>40</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12.75">
      <c r="A334" s="26" t="s">
        <v>50</v>
      </c>
      <c s="31" t="s">
        <v>410</v>
      </c>
      <c s="31" t="s">
        <v>411</v>
      </c>
      <c s="26" t="s">
        <v>52</v>
      </c>
      <c s="32" t="s">
        <v>412</v>
      </c>
      <c s="33" t="s">
        <v>175</v>
      </c>
      <c s="34">
        <v>20</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12.75">
      <c r="A338" s="26" t="s">
        <v>50</v>
      </c>
      <c s="31" t="s">
        <v>413</v>
      </c>
      <c s="31" t="s">
        <v>414</v>
      </c>
      <c s="26" t="s">
        <v>52</v>
      </c>
      <c s="32" t="s">
        <v>415</v>
      </c>
      <c s="33" t="s">
        <v>70</v>
      </c>
      <c s="34">
        <v>1</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12.75">
      <c r="A342" s="26" t="s">
        <v>50</v>
      </c>
      <c s="31" t="s">
        <v>416</v>
      </c>
      <c s="31" t="s">
        <v>417</v>
      </c>
      <c s="26" t="s">
        <v>52</v>
      </c>
      <c s="32" t="s">
        <v>418</v>
      </c>
      <c s="33" t="s">
        <v>70</v>
      </c>
      <c s="34">
        <v>1</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12.75">
      <c r="A346" s="26" t="s">
        <v>50</v>
      </c>
      <c s="31" t="s">
        <v>419</v>
      </c>
      <c s="31" t="s">
        <v>420</v>
      </c>
      <c s="26" t="s">
        <v>52</v>
      </c>
      <c s="32" t="s">
        <v>421</v>
      </c>
      <c s="33" t="s">
        <v>70</v>
      </c>
      <c s="34">
        <v>1</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12.75">
      <c r="A350" s="26" t="s">
        <v>50</v>
      </c>
      <c s="31" t="s">
        <v>422</v>
      </c>
      <c s="31" t="s">
        <v>423</v>
      </c>
      <c s="26" t="s">
        <v>52</v>
      </c>
      <c s="32" t="s">
        <v>424</v>
      </c>
      <c s="33" t="s">
        <v>70</v>
      </c>
      <c s="34">
        <v>1</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12.75">
      <c r="A354" s="26" t="s">
        <v>50</v>
      </c>
      <c s="31" t="s">
        <v>425</v>
      </c>
      <c s="31" t="s">
        <v>426</v>
      </c>
      <c s="26" t="s">
        <v>52</v>
      </c>
      <c s="32" t="s">
        <v>427</v>
      </c>
      <c s="33" t="s">
        <v>70</v>
      </c>
      <c s="34">
        <v>1</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12.75">
      <c r="A358" s="26" t="s">
        <v>50</v>
      </c>
      <c s="31" t="s">
        <v>428</v>
      </c>
      <c s="31" t="s">
        <v>429</v>
      </c>
      <c s="26" t="s">
        <v>52</v>
      </c>
      <c s="32" t="s">
        <v>430</v>
      </c>
      <c s="33" t="s">
        <v>70</v>
      </c>
      <c s="34">
        <v>1</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6" ht="12.75">
      <c r="A362" s="26" t="s">
        <v>50</v>
      </c>
      <c s="31" t="s">
        <v>431</v>
      </c>
      <c s="31" t="s">
        <v>432</v>
      </c>
      <c s="26" t="s">
        <v>52</v>
      </c>
      <c s="32" t="s">
        <v>433</v>
      </c>
      <c s="33" t="s">
        <v>70</v>
      </c>
      <c s="34">
        <v>1</v>
      </c>
      <c s="35">
        <v>0</v>
      </c>
      <c s="36">
        <f>ROUND(ROUND(H362,2)*ROUND(G362,5),2)</f>
      </c>
      <c r="O362">
        <f>(I362*21)/100</f>
      </c>
      <c t="s">
        <v>27</v>
      </c>
    </row>
    <row r="363" spans="1:5" ht="12.75">
      <c r="A363" s="37" t="s">
        <v>55</v>
      </c>
      <c r="E363" s="38" t="s">
        <v>58</v>
      </c>
    </row>
    <row r="364" spans="1:5" ht="12.75">
      <c r="A364" s="39" t="s">
        <v>57</v>
      </c>
      <c r="E364" s="40" t="s">
        <v>58</v>
      </c>
    </row>
    <row r="365" spans="1:5" ht="12.75">
      <c r="A365" t="s">
        <v>59</v>
      </c>
      <c r="E365" s="38" t="s">
        <v>58</v>
      </c>
    </row>
    <row r="366" spans="1:16" ht="12.75">
      <c r="A366" s="26" t="s">
        <v>50</v>
      </c>
      <c s="31" t="s">
        <v>434</v>
      </c>
      <c s="31" t="s">
        <v>435</v>
      </c>
      <c s="26" t="s">
        <v>52</v>
      </c>
      <c s="32" t="s">
        <v>436</v>
      </c>
      <c s="33" t="s">
        <v>70</v>
      </c>
      <c s="34">
        <v>1</v>
      </c>
      <c s="35">
        <v>0</v>
      </c>
      <c s="36">
        <f>ROUND(ROUND(H366,2)*ROUND(G366,5),2)</f>
      </c>
      <c r="O366">
        <f>(I366*21)/100</f>
      </c>
      <c t="s">
        <v>27</v>
      </c>
    </row>
    <row r="367" spans="1:5" ht="12.75">
      <c r="A367" s="37" t="s">
        <v>55</v>
      </c>
      <c r="E367" s="38" t="s">
        <v>58</v>
      </c>
    </row>
    <row r="368" spans="1:5" ht="12.75">
      <c r="A368" s="39" t="s">
        <v>57</v>
      </c>
      <c r="E368" s="40" t="s">
        <v>58</v>
      </c>
    </row>
    <row r="369" spans="1:5" ht="12.75">
      <c r="A369" t="s">
        <v>59</v>
      </c>
      <c r="E369"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0+O9+O26+O31</f>
      </c>
      <c t="s">
        <v>26</v>
      </c>
    </row>
    <row r="3" spans="1:16" ht="15" customHeight="1">
      <c r="A3" t="s">
        <v>11</v>
      </c>
      <c s="12" t="s">
        <v>13</v>
      </c>
      <c s="13" t="s">
        <v>14</v>
      </c>
      <c s="1"/>
      <c s="14" t="s">
        <v>15</v>
      </c>
      <c s="1"/>
      <c s="9"/>
      <c s="8" t="s">
        <v>7754</v>
      </c>
      <c s="41">
        <f>0+I9+I26+I31</f>
      </c>
      <c r="O3" t="s">
        <v>22</v>
      </c>
      <c t="s">
        <v>27</v>
      </c>
    </row>
    <row r="4" spans="1:16" ht="15" customHeight="1">
      <c r="A4" t="s">
        <v>16</v>
      </c>
      <c s="12" t="s">
        <v>17</v>
      </c>
      <c s="13" t="s">
        <v>3464</v>
      </c>
      <c s="1"/>
      <c s="14" t="s">
        <v>3465</v>
      </c>
      <c s="1"/>
      <c s="1"/>
      <c s="11"/>
      <c s="11"/>
      <c r="O4" t="s">
        <v>23</v>
      </c>
      <c t="s">
        <v>27</v>
      </c>
    </row>
    <row r="5" spans="1:16" ht="12.75" customHeight="1">
      <c r="A5" t="s">
        <v>20</v>
      </c>
      <c s="16" t="s">
        <v>21</v>
      </c>
      <c s="17" t="s">
        <v>7754</v>
      </c>
      <c s="6"/>
      <c s="18" t="s">
        <v>7755</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1198</v>
      </c>
      <c s="27"/>
      <c s="29" t="s">
        <v>3705</v>
      </c>
      <c s="27"/>
      <c s="27"/>
      <c s="27"/>
      <c s="30">
        <f>0+Q9</f>
      </c>
      <c r="O9">
        <f>0+R9</f>
      </c>
      <c r="Q9">
        <f>0+I10+I14+I18+I22</f>
      </c>
      <c>
        <f>0+O10+O14+O18+O22</f>
      </c>
    </row>
    <row r="10" spans="1:16" ht="12.75">
      <c r="A10" s="26" t="s">
        <v>50</v>
      </c>
      <c s="31" t="s">
        <v>7757</v>
      </c>
      <c s="31" t="s">
        <v>7758</v>
      </c>
      <c s="26" t="s">
        <v>52</v>
      </c>
      <c s="32" t="s">
        <v>7759</v>
      </c>
      <c s="33" t="s">
        <v>54</v>
      </c>
      <c s="34">
        <v>369.57545</v>
      </c>
      <c s="35">
        <v>0</v>
      </c>
      <c s="36">
        <f>ROUND(ROUND(H10,2)*ROUND(G10,5),2)</f>
      </c>
      <c r="O10">
        <f>(I10*21)/100</f>
      </c>
      <c t="s">
        <v>27</v>
      </c>
    </row>
    <row r="11" spans="1:5" ht="12.75">
      <c r="A11" s="37" t="s">
        <v>55</v>
      </c>
      <c r="E11" s="38" t="s">
        <v>58</v>
      </c>
    </row>
    <row r="12" spans="1:5" ht="409.5">
      <c r="A12" s="39" t="s">
        <v>57</v>
      </c>
      <c r="E12" s="40" t="s">
        <v>7760</v>
      </c>
    </row>
    <row r="13" spans="1:5" ht="12.75">
      <c r="A13" t="s">
        <v>59</v>
      </c>
      <c r="E13" s="38" t="s">
        <v>58</v>
      </c>
    </row>
    <row r="14" spans="1:16" ht="12.75">
      <c r="A14" s="26" t="s">
        <v>50</v>
      </c>
      <c s="31" t="s">
        <v>7761</v>
      </c>
      <c s="31" t="s">
        <v>7762</v>
      </c>
      <c s="26" t="s">
        <v>52</v>
      </c>
      <c s="32" t="s">
        <v>7763</v>
      </c>
      <c s="33" t="s">
        <v>54</v>
      </c>
      <c s="34">
        <v>2550.42</v>
      </c>
      <c s="35">
        <v>0</v>
      </c>
      <c s="36">
        <f>ROUND(ROUND(H14,2)*ROUND(G14,5),2)</f>
      </c>
      <c r="O14">
        <f>(I14*21)/100</f>
      </c>
      <c t="s">
        <v>27</v>
      </c>
    </row>
    <row r="15" spans="1:5" ht="12.75">
      <c r="A15" s="37" t="s">
        <v>55</v>
      </c>
      <c r="E15" s="38" t="s">
        <v>58</v>
      </c>
    </row>
    <row r="16" spans="1:5" ht="25.5">
      <c r="A16" s="39" t="s">
        <v>57</v>
      </c>
      <c r="E16" s="40" t="s">
        <v>7764</v>
      </c>
    </row>
    <row r="17" spans="1:5" ht="51">
      <c r="A17" t="s">
        <v>59</v>
      </c>
      <c r="E17" s="38" t="s">
        <v>7765</v>
      </c>
    </row>
    <row r="18" spans="1:16" ht="12.75">
      <c r="A18" s="26" t="s">
        <v>50</v>
      </c>
      <c s="31" t="s">
        <v>7766</v>
      </c>
      <c s="31" t="s">
        <v>7767</v>
      </c>
      <c s="26" t="s">
        <v>52</v>
      </c>
      <c s="32" t="s">
        <v>7768</v>
      </c>
      <c s="33" t="s">
        <v>54</v>
      </c>
      <c s="34">
        <v>203.53</v>
      </c>
      <c s="35">
        <v>0</v>
      </c>
      <c s="36">
        <f>ROUND(ROUND(H18,2)*ROUND(G18,5),2)</f>
      </c>
      <c r="O18">
        <f>(I18*21)/100</f>
      </c>
      <c t="s">
        <v>27</v>
      </c>
    </row>
    <row r="19" spans="1:5" ht="12.75">
      <c r="A19" s="37" t="s">
        <v>55</v>
      </c>
      <c r="E19" s="38" t="s">
        <v>58</v>
      </c>
    </row>
    <row r="20" spans="1:5" ht="12.75">
      <c r="A20" s="39" t="s">
        <v>57</v>
      </c>
      <c r="E20" s="40" t="s">
        <v>7769</v>
      </c>
    </row>
    <row r="21" spans="1:5" ht="51">
      <c r="A21" t="s">
        <v>59</v>
      </c>
      <c r="E21" s="38" t="s">
        <v>7765</v>
      </c>
    </row>
    <row r="22" spans="1:16" ht="12.75">
      <c r="A22" s="26" t="s">
        <v>50</v>
      </c>
      <c s="31" t="s">
        <v>7770</v>
      </c>
      <c s="31" t="s">
        <v>7771</v>
      </c>
      <c s="26" t="s">
        <v>52</v>
      </c>
      <c s="32" t="s">
        <v>7772</v>
      </c>
      <c s="33" t="s">
        <v>54</v>
      </c>
      <c s="34">
        <v>22031.6</v>
      </c>
      <c s="35">
        <v>0</v>
      </c>
      <c s="36">
        <f>ROUND(ROUND(H22,2)*ROUND(G22,5),2)</f>
      </c>
      <c r="O22">
        <f>(I22*21)/100</f>
      </c>
      <c t="s">
        <v>27</v>
      </c>
    </row>
    <row r="23" spans="1:5" ht="12.75">
      <c r="A23" s="37" t="s">
        <v>55</v>
      </c>
      <c r="E23" s="38" t="s">
        <v>58</v>
      </c>
    </row>
    <row r="24" spans="1:5" ht="409.5">
      <c r="A24" s="39" t="s">
        <v>57</v>
      </c>
      <c r="E24" s="40" t="s">
        <v>7773</v>
      </c>
    </row>
    <row r="25" spans="1:5" ht="12.75">
      <c r="A25" t="s">
        <v>59</v>
      </c>
      <c r="E25" s="38" t="s">
        <v>58</v>
      </c>
    </row>
    <row r="26" spans="1:18" ht="12.75" customHeight="1">
      <c r="A26" s="6" t="s">
        <v>47</v>
      </c>
      <c s="6"/>
      <c s="43" t="s">
        <v>1208</v>
      </c>
      <c s="6"/>
      <c s="29" t="s">
        <v>3302</v>
      </c>
      <c s="6"/>
      <c s="6"/>
      <c s="6"/>
      <c s="44">
        <f>0+Q26</f>
      </c>
      <c r="O26">
        <f>0+R26</f>
      </c>
      <c r="Q26">
        <f>0+I27</f>
      </c>
      <c>
        <f>0+O27</f>
      </c>
    </row>
    <row r="27" spans="1:16" ht="12.75">
      <c r="A27" s="26" t="s">
        <v>50</v>
      </c>
      <c s="31" t="s">
        <v>7774</v>
      </c>
      <c s="31" t="s">
        <v>7775</v>
      </c>
      <c s="26" t="s">
        <v>52</v>
      </c>
      <c s="32" t="s">
        <v>7776</v>
      </c>
      <c s="33" t="s">
        <v>157</v>
      </c>
      <c s="34">
        <v>4189.13</v>
      </c>
      <c s="35">
        <v>0</v>
      </c>
      <c s="36">
        <f>ROUND(ROUND(H27,2)*ROUND(G27,5),2)</f>
      </c>
      <c r="O27">
        <f>(I27*21)/100</f>
      </c>
      <c t="s">
        <v>27</v>
      </c>
    </row>
    <row r="28" spans="1:5" ht="12.75">
      <c r="A28" s="37" t="s">
        <v>55</v>
      </c>
      <c r="E28" s="38" t="s">
        <v>58</v>
      </c>
    </row>
    <row r="29" spans="1:5" ht="12.75">
      <c r="A29" s="39" t="s">
        <v>57</v>
      </c>
      <c r="E29" s="40" t="s">
        <v>58</v>
      </c>
    </row>
    <row r="30" spans="1:5" ht="12.75">
      <c r="A30" t="s">
        <v>59</v>
      </c>
      <c r="E30" s="38" t="s">
        <v>58</v>
      </c>
    </row>
    <row r="31" spans="1:18" ht="12.75" customHeight="1">
      <c r="A31" s="6" t="s">
        <v>47</v>
      </c>
      <c s="6"/>
      <c s="43" t="s">
        <v>7777</v>
      </c>
      <c s="6"/>
      <c s="29" t="s">
        <v>7778</v>
      </c>
      <c s="6"/>
      <c s="6"/>
      <c s="6"/>
      <c s="44">
        <f>0+Q31</f>
      </c>
      <c r="O31">
        <f>0+R31</f>
      </c>
      <c r="Q31">
        <f>0+I32</f>
      </c>
      <c>
        <f>0+O32</f>
      </c>
    </row>
    <row r="32" spans="1:16" ht="12.75">
      <c r="A32" s="26" t="s">
        <v>50</v>
      </c>
      <c s="31" t="s">
        <v>7779</v>
      </c>
      <c s="31" t="s">
        <v>7780</v>
      </c>
      <c s="26" t="s">
        <v>52</v>
      </c>
      <c s="32" t="s">
        <v>7781</v>
      </c>
      <c s="33" t="s">
        <v>157</v>
      </c>
      <c s="34">
        <v>200</v>
      </c>
      <c s="35">
        <v>0</v>
      </c>
      <c s="36">
        <f>ROUND(ROUND(H32,2)*ROUND(G32,5),2)</f>
      </c>
      <c r="O32">
        <f>(I32*21)/100</f>
      </c>
      <c t="s">
        <v>27</v>
      </c>
    </row>
    <row r="33" spans="1:5" ht="12.75">
      <c r="A33" s="37" t="s">
        <v>55</v>
      </c>
      <c r="E33" s="38" t="s">
        <v>58</v>
      </c>
    </row>
    <row r="34" spans="1:5" ht="12.75">
      <c r="A34" s="39" t="s">
        <v>57</v>
      </c>
      <c r="E34" s="40" t="s">
        <v>58</v>
      </c>
    </row>
    <row r="35" spans="1:5" ht="12.75">
      <c r="A35" t="s">
        <v>59</v>
      </c>
      <c r="E35"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3054</v>
      </c>
      <c s="41">
        <f>0+I9</f>
      </c>
      <c r="O3" t="s">
        <v>22</v>
      </c>
      <c t="s">
        <v>27</v>
      </c>
    </row>
    <row r="4" spans="1:16" ht="15" customHeight="1">
      <c r="A4" t="s">
        <v>16</v>
      </c>
      <c s="12" t="s">
        <v>17</v>
      </c>
      <c s="13" t="s">
        <v>3464</v>
      </c>
      <c s="1"/>
      <c s="14" t="s">
        <v>3465</v>
      </c>
      <c s="1"/>
      <c s="1"/>
      <c s="11"/>
      <c s="11"/>
      <c r="O4" t="s">
        <v>23</v>
      </c>
      <c t="s">
        <v>27</v>
      </c>
    </row>
    <row r="5" spans="1:16" ht="12.75" customHeight="1">
      <c r="A5" t="s">
        <v>20</v>
      </c>
      <c s="16" t="s">
        <v>21</v>
      </c>
      <c s="17" t="s">
        <v>3054</v>
      </c>
      <c s="6"/>
      <c s="18" t="s">
        <v>3055</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158</v>
      </c>
      <c s="27"/>
      <c s="29" t="s">
        <v>159</v>
      </c>
      <c s="27"/>
      <c s="27"/>
      <c s="27"/>
      <c s="30">
        <f>0+Q9</f>
      </c>
      <c r="O9">
        <f>0+R9</f>
      </c>
      <c r="Q9">
        <f>0+I10</f>
      </c>
      <c>
        <f>0+O10</f>
      </c>
    </row>
    <row r="10" spans="1:16" ht="12.75">
      <c r="A10" s="26" t="s">
        <v>50</v>
      </c>
      <c s="31" t="s">
        <v>7782</v>
      </c>
      <c s="31" t="s">
        <v>7783</v>
      </c>
      <c s="26" t="s">
        <v>52</v>
      </c>
      <c s="32" t="s">
        <v>3055</v>
      </c>
      <c s="33" t="s">
        <v>54</v>
      </c>
      <c s="34">
        <v>392.95</v>
      </c>
      <c s="35">
        <v>0</v>
      </c>
      <c s="36">
        <f>ROUND(ROUND(H10,2)*ROUND(G10,5),2)</f>
      </c>
      <c r="O10">
        <f>(I10*21)/100</f>
      </c>
      <c t="s">
        <v>27</v>
      </c>
    </row>
    <row r="11" spans="1:5" ht="12.75">
      <c r="A11" s="37" t="s">
        <v>55</v>
      </c>
      <c r="E11" s="38" t="s">
        <v>58</v>
      </c>
    </row>
    <row r="12" spans="1:5" ht="51">
      <c r="A12" s="39" t="s">
        <v>57</v>
      </c>
      <c r="E12" s="40" t="s">
        <v>7784</v>
      </c>
    </row>
    <row r="13" spans="1:5" ht="12.75">
      <c r="A13" t="s">
        <v>59</v>
      </c>
      <c r="E1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1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7785</v>
      </c>
      <c s="41">
        <f>0+I9</f>
      </c>
      <c r="O3" t="s">
        <v>22</v>
      </c>
      <c t="s">
        <v>27</v>
      </c>
    </row>
    <row r="4" spans="1:16" ht="15" customHeight="1">
      <c r="A4" t="s">
        <v>16</v>
      </c>
      <c s="12" t="s">
        <v>17</v>
      </c>
      <c s="13" t="s">
        <v>3464</v>
      </c>
      <c s="1"/>
      <c s="14" t="s">
        <v>3465</v>
      </c>
      <c s="1"/>
      <c s="1"/>
      <c s="11"/>
      <c s="11"/>
      <c r="O4" t="s">
        <v>23</v>
      </c>
      <c t="s">
        <v>27</v>
      </c>
    </row>
    <row r="5" spans="1:16" ht="12.75" customHeight="1">
      <c r="A5" t="s">
        <v>20</v>
      </c>
      <c s="16" t="s">
        <v>21</v>
      </c>
      <c s="17" t="s">
        <v>7785</v>
      </c>
      <c s="6"/>
      <c s="18" t="s">
        <v>7786</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158</v>
      </c>
      <c s="27"/>
      <c s="29" t="s">
        <v>159</v>
      </c>
      <c s="27"/>
      <c s="27"/>
      <c s="27"/>
      <c s="30">
        <f>0+Q9</f>
      </c>
      <c r="O9">
        <f>0+R9</f>
      </c>
      <c r="Q9">
        <f>0+I10+I14</f>
      </c>
      <c>
        <f>0+O10+O14</f>
      </c>
    </row>
    <row r="10" spans="1:16" ht="25.5">
      <c r="A10" s="26" t="s">
        <v>50</v>
      </c>
      <c s="31" t="s">
        <v>7788</v>
      </c>
      <c s="31" t="s">
        <v>7789</v>
      </c>
      <c s="26" t="s">
        <v>52</v>
      </c>
      <c s="32" t="s">
        <v>7790</v>
      </c>
      <c s="33" t="s">
        <v>163</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25.5">
      <c r="A14" s="26" t="s">
        <v>50</v>
      </c>
      <c s="31" t="s">
        <v>7791</v>
      </c>
      <c s="31" t="s">
        <v>7792</v>
      </c>
      <c s="26" t="s">
        <v>52</v>
      </c>
      <c s="32" t="s">
        <v>7793</v>
      </c>
      <c s="33" t="s">
        <v>163</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40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0+O9+O362+O367</f>
      </c>
      <c t="s">
        <v>26</v>
      </c>
    </row>
    <row r="3" spans="1:16" ht="15" customHeight="1">
      <c r="A3" t="s">
        <v>11</v>
      </c>
      <c s="12" t="s">
        <v>13</v>
      </c>
      <c s="13" t="s">
        <v>14</v>
      </c>
      <c s="1"/>
      <c s="14" t="s">
        <v>15</v>
      </c>
      <c s="1"/>
      <c s="9"/>
      <c s="8" t="s">
        <v>7794</v>
      </c>
      <c s="41">
        <f>0+I9+I362+I367</f>
      </c>
      <c r="O3" t="s">
        <v>22</v>
      </c>
      <c t="s">
        <v>27</v>
      </c>
    </row>
    <row r="4" spans="1:16" ht="15" customHeight="1">
      <c r="A4" t="s">
        <v>16</v>
      </c>
      <c s="12" t="s">
        <v>17</v>
      </c>
      <c s="13" t="s">
        <v>3464</v>
      </c>
      <c s="1"/>
      <c s="14" t="s">
        <v>3465</v>
      </c>
      <c s="1"/>
      <c s="1"/>
      <c s="11"/>
      <c s="11"/>
      <c r="O4" t="s">
        <v>23</v>
      </c>
      <c t="s">
        <v>27</v>
      </c>
    </row>
    <row r="5" spans="1:16" ht="12.75" customHeight="1">
      <c r="A5" t="s">
        <v>20</v>
      </c>
      <c s="16" t="s">
        <v>21</v>
      </c>
      <c s="17" t="s">
        <v>7794</v>
      </c>
      <c s="6"/>
      <c s="18" t="s">
        <v>7795</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1107</v>
      </c>
      <c s="27"/>
      <c s="29" t="s">
        <v>3538</v>
      </c>
      <c s="27"/>
      <c s="27"/>
      <c s="27"/>
      <c s="30">
        <f>0+Q9</f>
      </c>
      <c r="O9">
        <f>0+R9</f>
      </c>
      <c r="Q9">
        <f>0+I10+I14+I18+I22+I26+I30+I34+I38+I42+I46+I50+I54+I58+I62+I66+I70+I74+I78+I82+I86+I90+I94+I98+I102+I106+I110+I114+I118+I122+I126+I130+I134+I138+I142+I146+I150+I154+I158+I162+I166+I170+I174+I178+I182+I186+I190+I194+I198+I202+I206+I210+I214+I218+I222+I226+I230+I234+I238+I242+I246+I250+I254+I258+I262+I266+I270+I274+I278+I282+I286+I290+I294+I298+I302+I306+I310+I314+I318+I322+I326+I330+I334+I338+I342+I346+I350+I354+I358</f>
      </c>
      <c>
        <f>0+O10+O14+O18+O22+O26+O30+O34+O38+O42+O46+O50+O54+O58+O62+O66+O70+O74+O78+O82+O86+O90+O94+O98+O102+O106+O110+O114+O118+O122+O126+O130+O134+O138+O142+O146+O150+O154+O158+O162+O166+O170+O174+O178+O182+O186+O190+O194+O198+O202+O206+O210+O214+O218+O222+O226+O230+O234+O238+O242+O246+O250+O254+O258+O262+O266+O270+O274+O278+O282+O286+O290+O294+O298+O302+O306+O310+O314+O318+O322+O326+O330+O334+O338+O342+O346+O350+O354+O358</f>
      </c>
    </row>
    <row r="10" spans="1:16" ht="12.75">
      <c r="A10" s="26" t="s">
        <v>50</v>
      </c>
      <c s="31" t="s">
        <v>7797</v>
      </c>
      <c s="31" t="s">
        <v>7798</v>
      </c>
      <c s="26" t="s">
        <v>52</v>
      </c>
      <c s="32" t="s">
        <v>7799</v>
      </c>
      <c s="33" t="s">
        <v>54</v>
      </c>
      <c s="34">
        <v>74.7027</v>
      </c>
      <c s="35">
        <v>0</v>
      </c>
      <c s="36">
        <f>ROUND(ROUND(H10,2)*ROUND(G10,5),2)</f>
      </c>
      <c r="O10">
        <f>(I10*21)/100</f>
      </c>
      <c t="s">
        <v>27</v>
      </c>
    </row>
    <row r="11" spans="1:5" ht="12.75">
      <c r="A11" s="37" t="s">
        <v>55</v>
      </c>
      <c r="E11" s="38" t="s">
        <v>58</v>
      </c>
    </row>
    <row r="12" spans="1:5" ht="267.75">
      <c r="A12" s="39" t="s">
        <v>57</v>
      </c>
      <c r="E12" s="40" t="s">
        <v>7800</v>
      </c>
    </row>
    <row r="13" spans="1:5" ht="12.75">
      <c r="A13" t="s">
        <v>59</v>
      </c>
      <c r="E13" s="38" t="s">
        <v>58</v>
      </c>
    </row>
    <row r="14" spans="1:16" ht="25.5">
      <c r="A14" s="26" t="s">
        <v>50</v>
      </c>
      <c s="31" t="s">
        <v>7801</v>
      </c>
      <c s="31" t="s">
        <v>7802</v>
      </c>
      <c s="26" t="s">
        <v>52</v>
      </c>
      <c s="32" t="s">
        <v>7803</v>
      </c>
      <c s="33" t="s">
        <v>54</v>
      </c>
      <c s="34">
        <v>2400.17655</v>
      </c>
      <c s="35">
        <v>0</v>
      </c>
      <c s="36">
        <f>ROUND(ROUND(H14,2)*ROUND(G14,5),2)</f>
      </c>
      <c r="O14">
        <f>(I14*21)/100</f>
      </c>
      <c t="s">
        <v>27</v>
      </c>
    </row>
    <row r="15" spans="1:5" ht="12.75">
      <c r="A15" s="37" t="s">
        <v>55</v>
      </c>
      <c r="E15" s="38" t="s">
        <v>58</v>
      </c>
    </row>
    <row r="16" spans="1:5" ht="216.75">
      <c r="A16" s="39" t="s">
        <v>57</v>
      </c>
      <c r="E16" s="40" t="s">
        <v>7804</v>
      </c>
    </row>
    <row r="17" spans="1:5" ht="12.75">
      <c r="A17" t="s">
        <v>59</v>
      </c>
      <c r="E17" s="38" t="s">
        <v>58</v>
      </c>
    </row>
    <row r="18" spans="1:16" ht="12.75">
      <c r="A18" s="26" t="s">
        <v>50</v>
      </c>
      <c s="31" t="s">
        <v>7805</v>
      </c>
      <c s="31" t="s">
        <v>7806</v>
      </c>
      <c s="26" t="s">
        <v>52</v>
      </c>
      <c s="32" t="s">
        <v>7807</v>
      </c>
      <c s="33" t="s">
        <v>54</v>
      </c>
      <c s="34">
        <v>235.4485</v>
      </c>
      <c s="35">
        <v>0</v>
      </c>
      <c s="36">
        <f>ROUND(ROUND(H18,2)*ROUND(G18,5),2)</f>
      </c>
      <c r="O18">
        <f>(I18*21)/100</f>
      </c>
      <c t="s">
        <v>27</v>
      </c>
    </row>
    <row r="19" spans="1:5" ht="12.75">
      <c r="A19" s="37" t="s">
        <v>55</v>
      </c>
      <c r="E19" s="38" t="s">
        <v>58</v>
      </c>
    </row>
    <row r="20" spans="1:5" ht="25.5">
      <c r="A20" s="39" t="s">
        <v>57</v>
      </c>
      <c r="E20" s="40" t="s">
        <v>7808</v>
      </c>
    </row>
    <row r="21" spans="1:5" ht="12.75">
      <c r="A21" t="s">
        <v>59</v>
      </c>
      <c r="E21" s="38" t="s">
        <v>58</v>
      </c>
    </row>
    <row r="22" spans="1:16" ht="12.75">
      <c r="A22" s="26" t="s">
        <v>50</v>
      </c>
      <c s="31" t="s">
        <v>7809</v>
      </c>
      <c s="31" t="s">
        <v>7810</v>
      </c>
      <c s="26" t="s">
        <v>52</v>
      </c>
      <c s="32" t="s">
        <v>7811</v>
      </c>
      <c s="33" t="s">
        <v>54</v>
      </c>
      <c s="34">
        <v>453.2295</v>
      </c>
      <c s="35">
        <v>0</v>
      </c>
      <c s="36">
        <f>ROUND(ROUND(H22,2)*ROUND(G22,5),2)</f>
      </c>
      <c r="O22">
        <f>(I22*21)/100</f>
      </c>
      <c t="s">
        <v>27</v>
      </c>
    </row>
    <row r="23" spans="1:5" ht="12.75">
      <c r="A23" s="37" t="s">
        <v>55</v>
      </c>
      <c r="E23" s="38" t="s">
        <v>58</v>
      </c>
    </row>
    <row r="24" spans="1:5" ht="76.5">
      <c r="A24" s="39" t="s">
        <v>57</v>
      </c>
      <c r="E24" s="40" t="s">
        <v>7812</v>
      </c>
    </row>
    <row r="25" spans="1:5" ht="12.75">
      <c r="A25" t="s">
        <v>59</v>
      </c>
      <c r="E25" s="38" t="s">
        <v>58</v>
      </c>
    </row>
    <row r="26" spans="1:16" ht="12.75">
      <c r="A26" s="26" t="s">
        <v>50</v>
      </c>
      <c s="31" t="s">
        <v>7813</v>
      </c>
      <c s="31" t="s">
        <v>7814</v>
      </c>
      <c s="26" t="s">
        <v>52</v>
      </c>
      <c s="32" t="s">
        <v>7815</v>
      </c>
      <c s="33" t="s">
        <v>54</v>
      </c>
      <c s="34">
        <v>113.23</v>
      </c>
      <c s="35">
        <v>0</v>
      </c>
      <c s="36">
        <f>ROUND(ROUND(H26,2)*ROUND(G26,5),2)</f>
      </c>
      <c r="O26">
        <f>(I26*21)/100</f>
      </c>
      <c t="s">
        <v>27</v>
      </c>
    </row>
    <row r="27" spans="1:5" ht="12.75">
      <c r="A27" s="37" t="s">
        <v>55</v>
      </c>
      <c r="E27" s="38" t="s">
        <v>58</v>
      </c>
    </row>
    <row r="28" spans="1:5" ht="12.75">
      <c r="A28" s="39" t="s">
        <v>57</v>
      </c>
      <c r="E28" s="40" t="s">
        <v>7816</v>
      </c>
    </row>
    <row r="29" spans="1:5" ht="12.75">
      <c r="A29" t="s">
        <v>59</v>
      </c>
      <c r="E29" s="38" t="s">
        <v>58</v>
      </c>
    </row>
    <row r="30" spans="1:16" ht="25.5">
      <c r="A30" s="26" t="s">
        <v>50</v>
      </c>
      <c s="31" t="s">
        <v>7817</v>
      </c>
      <c s="31" t="s">
        <v>7818</v>
      </c>
      <c s="26" t="s">
        <v>52</v>
      </c>
      <c s="32" t="s">
        <v>7819</v>
      </c>
      <c s="33" t="s">
        <v>82</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7820</v>
      </c>
      <c s="31" t="s">
        <v>7821</v>
      </c>
      <c s="26" t="s">
        <v>52</v>
      </c>
      <c s="32" t="s">
        <v>7822</v>
      </c>
      <c s="33" t="s">
        <v>82</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25.5">
      <c r="A38" s="26" t="s">
        <v>50</v>
      </c>
      <c s="31" t="s">
        <v>7823</v>
      </c>
      <c s="31" t="s">
        <v>7824</v>
      </c>
      <c s="26" t="s">
        <v>52</v>
      </c>
      <c s="32" t="s">
        <v>7822</v>
      </c>
      <c s="33" t="s">
        <v>82</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25.5">
      <c r="A42" s="26" t="s">
        <v>50</v>
      </c>
      <c s="31" t="s">
        <v>7825</v>
      </c>
      <c s="31" t="s">
        <v>7826</v>
      </c>
      <c s="26" t="s">
        <v>52</v>
      </c>
      <c s="32" t="s">
        <v>7827</v>
      </c>
      <c s="33" t="s">
        <v>82</v>
      </c>
      <c s="34">
        <v>10</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25.5">
      <c r="A46" s="26" t="s">
        <v>50</v>
      </c>
      <c s="31" t="s">
        <v>7828</v>
      </c>
      <c s="31" t="s">
        <v>7829</v>
      </c>
      <c s="26" t="s">
        <v>52</v>
      </c>
      <c s="32" t="s">
        <v>7830</v>
      </c>
      <c s="33" t="s">
        <v>82</v>
      </c>
      <c s="34">
        <v>2</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7831</v>
      </c>
      <c s="31" t="s">
        <v>7832</v>
      </c>
      <c s="26" t="s">
        <v>52</v>
      </c>
      <c s="32" t="s">
        <v>7833</v>
      </c>
      <c s="33" t="s">
        <v>82</v>
      </c>
      <c s="34">
        <v>10</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25.5">
      <c r="A54" s="26" t="s">
        <v>50</v>
      </c>
      <c s="31" t="s">
        <v>7834</v>
      </c>
      <c s="31" t="s">
        <v>7835</v>
      </c>
      <c s="26" t="s">
        <v>52</v>
      </c>
      <c s="32" t="s">
        <v>7836</v>
      </c>
      <c s="33" t="s">
        <v>82</v>
      </c>
      <c s="34">
        <v>2</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25.5">
      <c r="A58" s="26" t="s">
        <v>50</v>
      </c>
      <c s="31" t="s">
        <v>7837</v>
      </c>
      <c s="31" t="s">
        <v>7838</v>
      </c>
      <c s="26" t="s">
        <v>52</v>
      </c>
      <c s="32" t="s">
        <v>7839</v>
      </c>
      <c s="33" t="s">
        <v>76</v>
      </c>
      <c s="34">
        <v>60</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25.5">
      <c r="A62" s="26" t="s">
        <v>50</v>
      </c>
      <c s="31" t="s">
        <v>7840</v>
      </c>
      <c s="31" t="s">
        <v>7841</v>
      </c>
      <c s="26" t="s">
        <v>52</v>
      </c>
      <c s="32" t="s">
        <v>7842</v>
      </c>
      <c s="33" t="s">
        <v>82</v>
      </c>
      <c s="34">
        <v>14</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25.5">
      <c r="A66" s="26" t="s">
        <v>50</v>
      </c>
      <c s="31" t="s">
        <v>7843</v>
      </c>
      <c s="31" t="s">
        <v>7844</v>
      </c>
      <c s="26" t="s">
        <v>52</v>
      </c>
      <c s="32" t="s">
        <v>7845</v>
      </c>
      <c s="33" t="s">
        <v>82</v>
      </c>
      <c s="34">
        <v>2</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6" ht="25.5">
      <c r="A70" s="26" t="s">
        <v>50</v>
      </c>
      <c s="31" t="s">
        <v>7846</v>
      </c>
      <c s="31" t="s">
        <v>7847</v>
      </c>
      <c s="26" t="s">
        <v>52</v>
      </c>
      <c s="32" t="s">
        <v>7848</v>
      </c>
      <c s="33" t="s">
        <v>82</v>
      </c>
      <c s="34">
        <v>2</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25.5">
      <c r="A74" s="26" t="s">
        <v>50</v>
      </c>
      <c s="31" t="s">
        <v>7849</v>
      </c>
      <c s="31" t="s">
        <v>7850</v>
      </c>
      <c s="26" t="s">
        <v>52</v>
      </c>
      <c s="32" t="s">
        <v>7851</v>
      </c>
      <c s="33" t="s">
        <v>76</v>
      </c>
      <c s="34">
        <v>60</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25.5">
      <c r="A78" s="26" t="s">
        <v>50</v>
      </c>
      <c s="31" t="s">
        <v>7852</v>
      </c>
      <c s="31" t="s">
        <v>7853</v>
      </c>
      <c s="26" t="s">
        <v>52</v>
      </c>
      <c s="32" t="s">
        <v>7854</v>
      </c>
      <c s="33" t="s">
        <v>82</v>
      </c>
      <c s="34">
        <v>2</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25.5">
      <c r="A82" s="26" t="s">
        <v>50</v>
      </c>
      <c s="31" t="s">
        <v>7855</v>
      </c>
      <c s="31" t="s">
        <v>7856</v>
      </c>
      <c s="26" t="s">
        <v>52</v>
      </c>
      <c s="32" t="s">
        <v>7857</v>
      </c>
      <c s="33" t="s">
        <v>82</v>
      </c>
      <c s="34">
        <v>3</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25.5">
      <c r="A86" s="26" t="s">
        <v>50</v>
      </c>
      <c s="31" t="s">
        <v>7858</v>
      </c>
      <c s="31" t="s">
        <v>7859</v>
      </c>
      <c s="26" t="s">
        <v>52</v>
      </c>
      <c s="32" t="s">
        <v>7860</v>
      </c>
      <c s="33" t="s">
        <v>76</v>
      </c>
      <c s="34">
        <v>60</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25.5">
      <c r="A90" s="26" t="s">
        <v>50</v>
      </c>
      <c s="31" t="s">
        <v>7861</v>
      </c>
      <c s="31" t="s">
        <v>7862</v>
      </c>
      <c s="26" t="s">
        <v>52</v>
      </c>
      <c s="32" t="s">
        <v>7863</v>
      </c>
      <c s="33" t="s">
        <v>76</v>
      </c>
      <c s="34">
        <v>60</v>
      </c>
      <c s="35">
        <v>0</v>
      </c>
      <c s="36">
        <f>ROUND(ROUND(H90,2)*ROUND(G90,5),2)</f>
      </c>
      <c r="O90">
        <f>(I90*21)/100</f>
      </c>
      <c t="s">
        <v>27</v>
      </c>
    </row>
    <row r="91" spans="1:5" ht="12.75">
      <c r="A91" s="37" t="s">
        <v>55</v>
      </c>
      <c r="E91" s="38" t="s">
        <v>58</v>
      </c>
    </row>
    <row r="92" spans="1:5" ht="12.75">
      <c r="A92" s="39" t="s">
        <v>57</v>
      </c>
      <c r="E92" s="40" t="s">
        <v>58</v>
      </c>
    </row>
    <row r="93" spans="1:5" ht="12.75">
      <c r="A93" t="s">
        <v>59</v>
      </c>
      <c r="E93" s="38" t="s">
        <v>58</v>
      </c>
    </row>
    <row r="94" spans="1:16" ht="25.5">
      <c r="A94" s="26" t="s">
        <v>50</v>
      </c>
      <c s="31" t="s">
        <v>7864</v>
      </c>
      <c s="31" t="s">
        <v>7865</v>
      </c>
      <c s="26" t="s">
        <v>52</v>
      </c>
      <c s="32" t="s">
        <v>7866</v>
      </c>
      <c s="33" t="s">
        <v>82</v>
      </c>
      <c s="34">
        <v>2</v>
      </c>
      <c s="35">
        <v>0</v>
      </c>
      <c s="36">
        <f>ROUND(ROUND(H94,2)*ROUND(G94,5),2)</f>
      </c>
      <c r="O94">
        <f>(I94*21)/100</f>
      </c>
      <c t="s">
        <v>27</v>
      </c>
    </row>
    <row r="95" spans="1:5" ht="12.75">
      <c r="A95" s="37" t="s">
        <v>55</v>
      </c>
      <c r="E95" s="38" t="s">
        <v>58</v>
      </c>
    </row>
    <row r="96" spans="1:5" ht="12.75">
      <c r="A96" s="39" t="s">
        <v>57</v>
      </c>
      <c r="E96" s="40" t="s">
        <v>58</v>
      </c>
    </row>
    <row r="97" spans="1:5" ht="12.75">
      <c r="A97" t="s">
        <v>59</v>
      </c>
      <c r="E97" s="38" t="s">
        <v>58</v>
      </c>
    </row>
    <row r="98" spans="1:16" ht="25.5">
      <c r="A98" s="26" t="s">
        <v>50</v>
      </c>
      <c s="31" t="s">
        <v>7867</v>
      </c>
      <c s="31" t="s">
        <v>7868</v>
      </c>
      <c s="26" t="s">
        <v>52</v>
      </c>
      <c s="32" t="s">
        <v>7869</v>
      </c>
      <c s="33" t="s">
        <v>82</v>
      </c>
      <c s="34">
        <v>2</v>
      </c>
      <c s="35">
        <v>0</v>
      </c>
      <c s="36">
        <f>ROUND(ROUND(H98,2)*ROUND(G98,5),2)</f>
      </c>
      <c r="O98">
        <f>(I98*21)/100</f>
      </c>
      <c t="s">
        <v>27</v>
      </c>
    </row>
    <row r="99" spans="1:5" ht="12.75">
      <c r="A99" s="37" t="s">
        <v>55</v>
      </c>
      <c r="E99" s="38" t="s">
        <v>58</v>
      </c>
    </row>
    <row r="100" spans="1:5" ht="12.75">
      <c r="A100" s="39" t="s">
        <v>57</v>
      </c>
      <c r="E100" s="40" t="s">
        <v>58</v>
      </c>
    </row>
    <row r="101" spans="1:5" ht="12.75">
      <c r="A101" t="s">
        <v>59</v>
      </c>
      <c r="E101" s="38" t="s">
        <v>58</v>
      </c>
    </row>
    <row r="102" spans="1:16" ht="25.5">
      <c r="A102" s="26" t="s">
        <v>50</v>
      </c>
      <c s="31" t="s">
        <v>7870</v>
      </c>
      <c s="31" t="s">
        <v>7871</v>
      </c>
      <c s="26" t="s">
        <v>52</v>
      </c>
      <c s="32" t="s">
        <v>7872</v>
      </c>
      <c s="33" t="s">
        <v>82</v>
      </c>
      <c s="34">
        <v>1</v>
      </c>
      <c s="35">
        <v>0</v>
      </c>
      <c s="36">
        <f>ROUND(ROUND(H102,2)*ROUND(G102,5),2)</f>
      </c>
      <c r="O102">
        <f>(I102*21)/100</f>
      </c>
      <c t="s">
        <v>27</v>
      </c>
    </row>
    <row r="103" spans="1:5" ht="12.75">
      <c r="A103" s="37" t="s">
        <v>55</v>
      </c>
      <c r="E103" s="38" t="s">
        <v>58</v>
      </c>
    </row>
    <row r="104" spans="1:5" ht="12.75">
      <c r="A104" s="39" t="s">
        <v>57</v>
      </c>
      <c r="E104" s="40" t="s">
        <v>58</v>
      </c>
    </row>
    <row r="105" spans="1:5" ht="12.75">
      <c r="A105" t="s">
        <v>59</v>
      </c>
      <c r="E105" s="38" t="s">
        <v>58</v>
      </c>
    </row>
    <row r="106" spans="1:16" ht="25.5">
      <c r="A106" s="26" t="s">
        <v>50</v>
      </c>
      <c s="31" t="s">
        <v>7873</v>
      </c>
      <c s="31" t="s">
        <v>7874</v>
      </c>
      <c s="26" t="s">
        <v>52</v>
      </c>
      <c s="32" t="s">
        <v>7872</v>
      </c>
      <c s="33" t="s">
        <v>82</v>
      </c>
      <c s="34">
        <v>1</v>
      </c>
      <c s="35">
        <v>0</v>
      </c>
      <c s="36">
        <f>ROUND(ROUND(H106,2)*ROUND(G106,5),2)</f>
      </c>
      <c r="O106">
        <f>(I106*21)/100</f>
      </c>
      <c t="s">
        <v>27</v>
      </c>
    </row>
    <row r="107" spans="1:5" ht="12.75">
      <c r="A107" s="37" t="s">
        <v>55</v>
      </c>
      <c r="E107" s="38" t="s">
        <v>58</v>
      </c>
    </row>
    <row r="108" spans="1:5" ht="12.75">
      <c r="A108" s="39" t="s">
        <v>57</v>
      </c>
      <c r="E108" s="40" t="s">
        <v>58</v>
      </c>
    </row>
    <row r="109" spans="1:5" ht="12.75">
      <c r="A109" t="s">
        <v>59</v>
      </c>
      <c r="E109" s="38" t="s">
        <v>58</v>
      </c>
    </row>
    <row r="110" spans="1:16" ht="25.5">
      <c r="A110" s="26" t="s">
        <v>50</v>
      </c>
      <c s="31" t="s">
        <v>7875</v>
      </c>
      <c s="31" t="s">
        <v>7876</v>
      </c>
      <c s="26" t="s">
        <v>52</v>
      </c>
      <c s="32" t="s">
        <v>7877</v>
      </c>
      <c s="33" t="s">
        <v>76</v>
      </c>
      <c s="34">
        <v>60</v>
      </c>
      <c s="35">
        <v>0</v>
      </c>
      <c s="36">
        <f>ROUND(ROUND(H110,2)*ROUND(G110,5),2)</f>
      </c>
      <c r="O110">
        <f>(I110*21)/100</f>
      </c>
      <c t="s">
        <v>27</v>
      </c>
    </row>
    <row r="111" spans="1:5" ht="12.75">
      <c r="A111" s="37" t="s">
        <v>55</v>
      </c>
      <c r="E111" s="38" t="s">
        <v>58</v>
      </c>
    </row>
    <row r="112" spans="1:5" ht="12.75">
      <c r="A112" s="39" t="s">
        <v>57</v>
      </c>
      <c r="E112" s="40" t="s">
        <v>58</v>
      </c>
    </row>
    <row r="113" spans="1:5" ht="12.75">
      <c r="A113" t="s">
        <v>59</v>
      </c>
      <c r="E113" s="38" t="s">
        <v>58</v>
      </c>
    </row>
    <row r="114" spans="1:16" ht="25.5">
      <c r="A114" s="26" t="s">
        <v>50</v>
      </c>
      <c s="31" t="s">
        <v>7878</v>
      </c>
      <c s="31" t="s">
        <v>7879</v>
      </c>
      <c s="26" t="s">
        <v>52</v>
      </c>
      <c s="32" t="s">
        <v>7880</v>
      </c>
      <c s="33" t="s">
        <v>82</v>
      </c>
      <c s="34">
        <v>14</v>
      </c>
      <c s="35">
        <v>0</v>
      </c>
      <c s="36">
        <f>ROUND(ROUND(H114,2)*ROUND(G114,5),2)</f>
      </c>
      <c r="O114">
        <f>(I114*21)/100</f>
      </c>
      <c t="s">
        <v>27</v>
      </c>
    </row>
    <row r="115" spans="1:5" ht="12.75">
      <c r="A115" s="37" t="s">
        <v>55</v>
      </c>
      <c r="E115" s="38" t="s">
        <v>58</v>
      </c>
    </row>
    <row r="116" spans="1:5" ht="12.75">
      <c r="A116" s="39" t="s">
        <v>57</v>
      </c>
      <c r="E116" s="40" t="s">
        <v>58</v>
      </c>
    </row>
    <row r="117" spans="1:5" ht="12.75">
      <c r="A117" t="s">
        <v>59</v>
      </c>
      <c r="E117" s="38" t="s">
        <v>58</v>
      </c>
    </row>
    <row r="118" spans="1:16" ht="25.5">
      <c r="A118" s="26" t="s">
        <v>50</v>
      </c>
      <c s="31" t="s">
        <v>7881</v>
      </c>
      <c s="31" t="s">
        <v>7882</v>
      </c>
      <c s="26" t="s">
        <v>52</v>
      </c>
      <c s="32" t="s">
        <v>7883</v>
      </c>
      <c s="33" t="s">
        <v>82</v>
      </c>
      <c s="34">
        <v>2</v>
      </c>
      <c s="35">
        <v>0</v>
      </c>
      <c s="36">
        <f>ROUND(ROUND(H118,2)*ROUND(G118,5),2)</f>
      </c>
      <c r="O118">
        <f>(I118*21)/100</f>
      </c>
      <c t="s">
        <v>27</v>
      </c>
    </row>
    <row r="119" spans="1:5" ht="12.75">
      <c r="A119" s="37" t="s">
        <v>55</v>
      </c>
      <c r="E119" s="38" t="s">
        <v>58</v>
      </c>
    </row>
    <row r="120" spans="1:5" ht="12.75">
      <c r="A120" s="39" t="s">
        <v>57</v>
      </c>
      <c r="E120" s="40" t="s">
        <v>58</v>
      </c>
    </row>
    <row r="121" spans="1:5" ht="12.75">
      <c r="A121" t="s">
        <v>59</v>
      </c>
      <c r="E121" s="38" t="s">
        <v>58</v>
      </c>
    </row>
    <row r="122" spans="1:16" ht="25.5">
      <c r="A122" s="26" t="s">
        <v>50</v>
      </c>
      <c s="31" t="s">
        <v>7884</v>
      </c>
      <c s="31" t="s">
        <v>7885</v>
      </c>
      <c s="26" t="s">
        <v>52</v>
      </c>
      <c s="32" t="s">
        <v>7886</v>
      </c>
      <c s="33" t="s">
        <v>82</v>
      </c>
      <c s="34">
        <v>18</v>
      </c>
      <c s="35">
        <v>0</v>
      </c>
      <c s="36">
        <f>ROUND(ROUND(H122,2)*ROUND(G122,5),2)</f>
      </c>
      <c r="O122">
        <f>(I122*21)/100</f>
      </c>
      <c t="s">
        <v>27</v>
      </c>
    </row>
    <row r="123" spans="1:5" ht="12.75">
      <c r="A123" s="37" t="s">
        <v>55</v>
      </c>
      <c r="E123" s="38" t="s">
        <v>58</v>
      </c>
    </row>
    <row r="124" spans="1:5" ht="12.75">
      <c r="A124" s="39" t="s">
        <v>57</v>
      </c>
      <c r="E124" s="40" t="s">
        <v>58</v>
      </c>
    </row>
    <row r="125" spans="1:5" ht="12.75">
      <c r="A125" t="s">
        <v>59</v>
      </c>
      <c r="E125" s="38" t="s">
        <v>58</v>
      </c>
    </row>
    <row r="126" spans="1:16" ht="25.5">
      <c r="A126" s="26" t="s">
        <v>50</v>
      </c>
      <c s="31" t="s">
        <v>7887</v>
      </c>
      <c s="31" t="s">
        <v>7888</v>
      </c>
      <c s="26" t="s">
        <v>52</v>
      </c>
      <c s="32" t="s">
        <v>7889</v>
      </c>
      <c s="33" t="s">
        <v>82</v>
      </c>
      <c s="34">
        <v>4</v>
      </c>
      <c s="35">
        <v>0</v>
      </c>
      <c s="36">
        <f>ROUND(ROUND(H126,2)*ROUND(G126,5),2)</f>
      </c>
      <c r="O126">
        <f>(I126*21)/100</f>
      </c>
      <c t="s">
        <v>27</v>
      </c>
    </row>
    <row r="127" spans="1:5" ht="12.75">
      <c r="A127" s="37" t="s">
        <v>55</v>
      </c>
      <c r="E127" s="38" t="s">
        <v>58</v>
      </c>
    </row>
    <row r="128" spans="1:5" ht="12.75">
      <c r="A128" s="39" t="s">
        <v>57</v>
      </c>
      <c r="E128" s="40" t="s">
        <v>58</v>
      </c>
    </row>
    <row r="129" spans="1:5" ht="12.75">
      <c r="A129" t="s">
        <v>59</v>
      </c>
      <c r="E129" s="38" t="s">
        <v>58</v>
      </c>
    </row>
    <row r="130" spans="1:16" ht="25.5">
      <c r="A130" s="26" t="s">
        <v>50</v>
      </c>
      <c s="31" t="s">
        <v>7890</v>
      </c>
      <c s="31" t="s">
        <v>7891</v>
      </c>
      <c s="26" t="s">
        <v>52</v>
      </c>
      <c s="32" t="s">
        <v>7827</v>
      </c>
      <c s="33" t="s">
        <v>82</v>
      </c>
      <c s="34">
        <v>4</v>
      </c>
      <c s="35">
        <v>0</v>
      </c>
      <c s="36">
        <f>ROUND(ROUND(H130,2)*ROUND(G130,5),2)</f>
      </c>
      <c r="O130">
        <f>(I130*21)/100</f>
      </c>
      <c t="s">
        <v>27</v>
      </c>
    </row>
    <row r="131" spans="1:5" ht="12.75">
      <c r="A131" s="37" t="s">
        <v>55</v>
      </c>
      <c r="E131" s="38" t="s">
        <v>58</v>
      </c>
    </row>
    <row r="132" spans="1:5" ht="12.75">
      <c r="A132" s="39" t="s">
        <v>57</v>
      </c>
      <c r="E132" s="40" t="s">
        <v>58</v>
      </c>
    </row>
    <row r="133" spans="1:5" ht="12.75">
      <c r="A133" t="s">
        <v>59</v>
      </c>
      <c r="E133" s="38" t="s">
        <v>58</v>
      </c>
    </row>
    <row r="134" spans="1:16" ht="25.5">
      <c r="A134" s="26" t="s">
        <v>50</v>
      </c>
      <c s="31" t="s">
        <v>7892</v>
      </c>
      <c s="31" t="s">
        <v>7893</v>
      </c>
      <c s="26" t="s">
        <v>52</v>
      </c>
      <c s="32" t="s">
        <v>7894</v>
      </c>
      <c s="33" t="s">
        <v>82</v>
      </c>
      <c s="34">
        <v>14</v>
      </c>
      <c s="35">
        <v>0</v>
      </c>
      <c s="36">
        <f>ROUND(ROUND(H134,2)*ROUND(G134,5),2)</f>
      </c>
      <c r="O134">
        <f>(I134*21)/100</f>
      </c>
      <c t="s">
        <v>27</v>
      </c>
    </row>
    <row r="135" spans="1:5" ht="12.75">
      <c r="A135" s="37" t="s">
        <v>55</v>
      </c>
      <c r="E135" s="38" t="s">
        <v>58</v>
      </c>
    </row>
    <row r="136" spans="1:5" ht="12.75">
      <c r="A136" s="39" t="s">
        <v>57</v>
      </c>
      <c r="E136" s="40" t="s">
        <v>58</v>
      </c>
    </row>
    <row r="137" spans="1:5" ht="12.75">
      <c r="A137" t="s">
        <v>59</v>
      </c>
      <c r="E137" s="38" t="s">
        <v>58</v>
      </c>
    </row>
    <row r="138" spans="1:16" ht="25.5">
      <c r="A138" s="26" t="s">
        <v>50</v>
      </c>
      <c s="31" t="s">
        <v>7895</v>
      </c>
      <c s="31" t="s">
        <v>7896</v>
      </c>
      <c s="26" t="s">
        <v>52</v>
      </c>
      <c s="32" t="s">
        <v>7897</v>
      </c>
      <c s="33" t="s">
        <v>76</v>
      </c>
      <c s="34">
        <v>199.8</v>
      </c>
      <c s="35">
        <v>0</v>
      </c>
      <c s="36">
        <f>ROUND(ROUND(H138,2)*ROUND(G138,5),2)</f>
      </c>
      <c r="O138">
        <f>(I138*21)/100</f>
      </c>
      <c t="s">
        <v>27</v>
      </c>
    </row>
    <row r="139" spans="1:5" ht="12.75">
      <c r="A139" s="37" t="s">
        <v>55</v>
      </c>
      <c r="E139" s="38" t="s">
        <v>58</v>
      </c>
    </row>
    <row r="140" spans="1:5" ht="12.75">
      <c r="A140" s="39" t="s">
        <v>57</v>
      </c>
      <c r="E140" s="40" t="s">
        <v>7898</v>
      </c>
    </row>
    <row r="141" spans="1:5" ht="12.75">
      <c r="A141" t="s">
        <v>59</v>
      </c>
      <c r="E141" s="38" t="s">
        <v>58</v>
      </c>
    </row>
    <row r="142" spans="1:16" ht="25.5">
      <c r="A142" s="26" t="s">
        <v>50</v>
      </c>
      <c s="31" t="s">
        <v>7899</v>
      </c>
      <c s="31" t="s">
        <v>7900</v>
      </c>
      <c s="26" t="s">
        <v>52</v>
      </c>
      <c s="32" t="s">
        <v>7901</v>
      </c>
      <c s="33" t="s">
        <v>82</v>
      </c>
      <c s="34">
        <v>3</v>
      </c>
      <c s="35">
        <v>0</v>
      </c>
      <c s="36">
        <f>ROUND(ROUND(H142,2)*ROUND(G142,5),2)</f>
      </c>
      <c r="O142">
        <f>(I142*21)/100</f>
      </c>
      <c t="s">
        <v>27</v>
      </c>
    </row>
    <row r="143" spans="1:5" ht="12.75">
      <c r="A143" s="37" t="s">
        <v>55</v>
      </c>
      <c r="E143" s="38" t="s">
        <v>58</v>
      </c>
    </row>
    <row r="144" spans="1:5" ht="12.75">
      <c r="A144" s="39" t="s">
        <v>57</v>
      </c>
      <c r="E144" s="40" t="s">
        <v>58</v>
      </c>
    </row>
    <row r="145" spans="1:5" ht="12.75">
      <c r="A145" t="s">
        <v>59</v>
      </c>
      <c r="E145" s="38" t="s">
        <v>58</v>
      </c>
    </row>
    <row r="146" spans="1:16" ht="25.5">
      <c r="A146" s="26" t="s">
        <v>50</v>
      </c>
      <c s="31" t="s">
        <v>7902</v>
      </c>
      <c s="31" t="s">
        <v>7903</v>
      </c>
      <c s="26" t="s">
        <v>52</v>
      </c>
      <c s="32" t="s">
        <v>7904</v>
      </c>
      <c s="33" t="s">
        <v>82</v>
      </c>
      <c s="34">
        <v>2</v>
      </c>
      <c s="35">
        <v>0</v>
      </c>
      <c s="36">
        <f>ROUND(ROUND(H146,2)*ROUND(G146,5),2)</f>
      </c>
      <c r="O146">
        <f>(I146*21)/100</f>
      </c>
      <c t="s">
        <v>27</v>
      </c>
    </row>
    <row r="147" spans="1:5" ht="12.75">
      <c r="A147" s="37" t="s">
        <v>55</v>
      </c>
      <c r="E147" s="38" t="s">
        <v>58</v>
      </c>
    </row>
    <row r="148" spans="1:5" ht="12.75">
      <c r="A148" s="39" t="s">
        <v>57</v>
      </c>
      <c r="E148" s="40" t="s">
        <v>58</v>
      </c>
    </row>
    <row r="149" spans="1:5" ht="12.75">
      <c r="A149" t="s">
        <v>59</v>
      </c>
      <c r="E149" s="38" t="s">
        <v>58</v>
      </c>
    </row>
    <row r="150" spans="1:16" ht="25.5">
      <c r="A150" s="26" t="s">
        <v>50</v>
      </c>
      <c s="31" t="s">
        <v>7905</v>
      </c>
      <c s="31" t="s">
        <v>7906</v>
      </c>
      <c s="26" t="s">
        <v>52</v>
      </c>
      <c s="32" t="s">
        <v>7907</v>
      </c>
      <c s="33" t="s">
        <v>82</v>
      </c>
      <c s="34">
        <v>1</v>
      </c>
      <c s="35">
        <v>0</v>
      </c>
      <c s="36">
        <f>ROUND(ROUND(H150,2)*ROUND(G150,5),2)</f>
      </c>
      <c r="O150">
        <f>(I150*21)/100</f>
      </c>
      <c t="s">
        <v>27</v>
      </c>
    </row>
    <row r="151" spans="1:5" ht="12.75">
      <c r="A151" s="37" t="s">
        <v>55</v>
      </c>
      <c r="E151" s="38" t="s">
        <v>58</v>
      </c>
    </row>
    <row r="152" spans="1:5" ht="12.75">
      <c r="A152" s="39" t="s">
        <v>57</v>
      </c>
      <c r="E152" s="40" t="s">
        <v>58</v>
      </c>
    </row>
    <row r="153" spans="1:5" ht="12.75">
      <c r="A153" t="s">
        <v>59</v>
      </c>
      <c r="E153" s="38" t="s">
        <v>58</v>
      </c>
    </row>
    <row r="154" spans="1:16" ht="25.5">
      <c r="A154" s="26" t="s">
        <v>50</v>
      </c>
      <c s="31" t="s">
        <v>7908</v>
      </c>
      <c s="31" t="s">
        <v>7909</v>
      </c>
      <c s="26" t="s">
        <v>52</v>
      </c>
      <c s="32" t="s">
        <v>7910</v>
      </c>
      <c s="33" t="s">
        <v>82</v>
      </c>
      <c s="34">
        <v>1</v>
      </c>
      <c s="35">
        <v>0</v>
      </c>
      <c s="36">
        <f>ROUND(ROUND(H154,2)*ROUND(G154,5),2)</f>
      </c>
      <c r="O154">
        <f>(I154*21)/100</f>
      </c>
      <c t="s">
        <v>27</v>
      </c>
    </row>
    <row r="155" spans="1:5" ht="12.75">
      <c r="A155" s="37" t="s">
        <v>55</v>
      </c>
      <c r="E155" s="38" t="s">
        <v>58</v>
      </c>
    </row>
    <row r="156" spans="1:5" ht="12.75">
      <c r="A156" s="39" t="s">
        <v>57</v>
      </c>
      <c r="E156" s="40" t="s">
        <v>58</v>
      </c>
    </row>
    <row r="157" spans="1:5" ht="12.75">
      <c r="A157" t="s">
        <v>59</v>
      </c>
      <c r="E157" s="38" t="s">
        <v>58</v>
      </c>
    </row>
    <row r="158" spans="1:16" ht="25.5">
      <c r="A158" s="26" t="s">
        <v>50</v>
      </c>
      <c s="31" t="s">
        <v>7911</v>
      </c>
      <c s="31" t="s">
        <v>7912</v>
      </c>
      <c s="26" t="s">
        <v>52</v>
      </c>
      <c s="32" t="s">
        <v>7913</v>
      </c>
      <c s="33" t="s">
        <v>82</v>
      </c>
      <c s="34">
        <v>13</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25.5">
      <c r="A162" s="26" t="s">
        <v>50</v>
      </c>
      <c s="31" t="s">
        <v>7914</v>
      </c>
      <c s="31" t="s">
        <v>7915</v>
      </c>
      <c s="26" t="s">
        <v>52</v>
      </c>
      <c s="32" t="s">
        <v>7916</v>
      </c>
      <c s="33" t="s">
        <v>82</v>
      </c>
      <c s="34">
        <v>6</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25.5">
      <c r="A166" s="26" t="s">
        <v>50</v>
      </c>
      <c s="31" t="s">
        <v>7917</v>
      </c>
      <c s="31" t="s">
        <v>7918</v>
      </c>
      <c s="26" t="s">
        <v>52</v>
      </c>
      <c s="32" t="s">
        <v>7919</v>
      </c>
      <c s="33" t="s">
        <v>82</v>
      </c>
      <c s="34">
        <v>2</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25.5">
      <c r="A170" s="26" t="s">
        <v>50</v>
      </c>
      <c s="31" t="s">
        <v>7920</v>
      </c>
      <c s="31" t="s">
        <v>7921</v>
      </c>
      <c s="26" t="s">
        <v>52</v>
      </c>
      <c s="32" t="s">
        <v>7922</v>
      </c>
      <c s="33" t="s">
        <v>82</v>
      </c>
      <c s="34">
        <v>13</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25.5">
      <c r="A174" s="26" t="s">
        <v>50</v>
      </c>
      <c s="31" t="s">
        <v>7923</v>
      </c>
      <c s="31" t="s">
        <v>7924</v>
      </c>
      <c s="26" t="s">
        <v>52</v>
      </c>
      <c s="32" t="s">
        <v>7925</v>
      </c>
      <c s="33" t="s">
        <v>82</v>
      </c>
      <c s="34">
        <v>17</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25.5">
      <c r="A178" s="26" t="s">
        <v>50</v>
      </c>
      <c s="31" t="s">
        <v>7926</v>
      </c>
      <c s="31" t="s">
        <v>7927</v>
      </c>
      <c s="26" t="s">
        <v>52</v>
      </c>
      <c s="32" t="s">
        <v>7928</v>
      </c>
      <c s="33" t="s">
        <v>82</v>
      </c>
      <c s="34">
        <v>1</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25.5">
      <c r="A182" s="26" t="s">
        <v>50</v>
      </c>
      <c s="31" t="s">
        <v>7929</v>
      </c>
      <c s="31" t="s">
        <v>7930</v>
      </c>
      <c s="26" t="s">
        <v>52</v>
      </c>
      <c s="32" t="s">
        <v>7931</v>
      </c>
      <c s="33" t="s">
        <v>82</v>
      </c>
      <c s="34">
        <v>3</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25.5">
      <c r="A186" s="26" t="s">
        <v>50</v>
      </c>
      <c s="31" t="s">
        <v>7932</v>
      </c>
      <c s="31" t="s">
        <v>7933</v>
      </c>
      <c s="26" t="s">
        <v>52</v>
      </c>
      <c s="32" t="s">
        <v>7934</v>
      </c>
      <c s="33" t="s">
        <v>82</v>
      </c>
      <c s="34">
        <v>1</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25.5">
      <c r="A190" s="26" t="s">
        <v>50</v>
      </c>
      <c s="31" t="s">
        <v>7935</v>
      </c>
      <c s="31" t="s">
        <v>7936</v>
      </c>
      <c s="26" t="s">
        <v>52</v>
      </c>
      <c s="32" t="s">
        <v>7937</v>
      </c>
      <c s="33" t="s">
        <v>82</v>
      </c>
      <c s="34">
        <v>2</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25.5">
      <c r="A194" s="26" t="s">
        <v>50</v>
      </c>
      <c s="31" t="s">
        <v>7938</v>
      </c>
      <c s="31" t="s">
        <v>7939</v>
      </c>
      <c s="26" t="s">
        <v>52</v>
      </c>
      <c s="32" t="s">
        <v>7940</v>
      </c>
      <c s="33" t="s">
        <v>82</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25.5">
      <c r="A198" s="26" t="s">
        <v>50</v>
      </c>
      <c s="31" t="s">
        <v>7941</v>
      </c>
      <c s="31" t="s">
        <v>7942</v>
      </c>
      <c s="26" t="s">
        <v>52</v>
      </c>
      <c s="32" t="s">
        <v>7943</v>
      </c>
      <c s="33" t="s">
        <v>82</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25.5">
      <c r="A202" s="26" t="s">
        <v>50</v>
      </c>
      <c s="31" t="s">
        <v>7944</v>
      </c>
      <c s="31" t="s">
        <v>7945</v>
      </c>
      <c s="26" t="s">
        <v>52</v>
      </c>
      <c s="32" t="s">
        <v>7943</v>
      </c>
      <c s="33" t="s">
        <v>82</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25.5">
      <c r="A206" s="26" t="s">
        <v>50</v>
      </c>
      <c s="31" t="s">
        <v>7946</v>
      </c>
      <c s="31" t="s">
        <v>7947</v>
      </c>
      <c s="26" t="s">
        <v>52</v>
      </c>
      <c s="32" t="s">
        <v>7948</v>
      </c>
      <c s="33" t="s">
        <v>82</v>
      </c>
      <c s="34">
        <v>2</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25.5">
      <c r="A210" s="26" t="s">
        <v>50</v>
      </c>
      <c s="31" t="s">
        <v>7949</v>
      </c>
      <c s="31" t="s">
        <v>7950</v>
      </c>
      <c s="26" t="s">
        <v>52</v>
      </c>
      <c s="32" t="s">
        <v>7951</v>
      </c>
      <c s="33" t="s">
        <v>82</v>
      </c>
      <c s="34">
        <v>0.5</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25.5">
      <c r="A214" s="26" t="s">
        <v>50</v>
      </c>
      <c s="31" t="s">
        <v>7952</v>
      </c>
      <c s="31" t="s">
        <v>7953</v>
      </c>
      <c s="26" t="s">
        <v>52</v>
      </c>
      <c s="32" t="s">
        <v>7928</v>
      </c>
      <c s="33" t="s">
        <v>82</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25.5">
      <c r="A218" s="26" t="s">
        <v>50</v>
      </c>
      <c s="31" t="s">
        <v>7954</v>
      </c>
      <c s="31" t="s">
        <v>7955</v>
      </c>
      <c s="26" t="s">
        <v>52</v>
      </c>
      <c s="32" t="s">
        <v>7956</v>
      </c>
      <c s="33" t="s">
        <v>82</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25.5">
      <c r="A222" s="26" t="s">
        <v>50</v>
      </c>
      <c s="31" t="s">
        <v>7957</v>
      </c>
      <c s="31" t="s">
        <v>7958</v>
      </c>
      <c s="26" t="s">
        <v>52</v>
      </c>
      <c s="32" t="s">
        <v>7959</v>
      </c>
      <c s="33" t="s">
        <v>82</v>
      </c>
      <c s="34">
        <v>2</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25.5">
      <c r="A226" s="26" t="s">
        <v>50</v>
      </c>
      <c s="31" t="s">
        <v>7960</v>
      </c>
      <c s="31" t="s">
        <v>7961</v>
      </c>
      <c s="26" t="s">
        <v>52</v>
      </c>
      <c s="32" t="s">
        <v>7962</v>
      </c>
      <c s="33" t="s">
        <v>82</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25.5">
      <c r="A230" s="26" t="s">
        <v>50</v>
      </c>
      <c s="31" t="s">
        <v>7963</v>
      </c>
      <c s="31" t="s">
        <v>7964</v>
      </c>
      <c s="26" t="s">
        <v>52</v>
      </c>
      <c s="32" t="s">
        <v>7965</v>
      </c>
      <c s="33" t="s">
        <v>82</v>
      </c>
      <c s="34">
        <v>1</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25.5">
      <c r="A234" s="26" t="s">
        <v>50</v>
      </c>
      <c s="31" t="s">
        <v>7966</v>
      </c>
      <c s="31" t="s">
        <v>7967</v>
      </c>
      <c s="26" t="s">
        <v>52</v>
      </c>
      <c s="32" t="s">
        <v>7968</v>
      </c>
      <c s="33" t="s">
        <v>82</v>
      </c>
      <c s="34">
        <v>0</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25.5">
      <c r="A238" s="26" t="s">
        <v>50</v>
      </c>
      <c s="31" t="s">
        <v>7969</v>
      </c>
      <c s="31" t="s">
        <v>7970</v>
      </c>
      <c s="26" t="s">
        <v>52</v>
      </c>
      <c s="32" t="s">
        <v>7968</v>
      </c>
      <c s="33" t="s">
        <v>82</v>
      </c>
      <c s="34">
        <v>0</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25.5">
      <c r="A242" s="26" t="s">
        <v>50</v>
      </c>
      <c s="31" t="s">
        <v>7971</v>
      </c>
      <c s="31" t="s">
        <v>7972</v>
      </c>
      <c s="26" t="s">
        <v>52</v>
      </c>
      <c s="32" t="s">
        <v>7973</v>
      </c>
      <c s="33" t="s">
        <v>82</v>
      </c>
      <c s="34">
        <v>0</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25.5">
      <c r="A246" s="26" t="s">
        <v>50</v>
      </c>
      <c s="31" t="s">
        <v>7974</v>
      </c>
      <c s="31" t="s">
        <v>7975</v>
      </c>
      <c s="26" t="s">
        <v>52</v>
      </c>
      <c s="32" t="s">
        <v>7976</v>
      </c>
      <c s="33" t="s">
        <v>82</v>
      </c>
      <c s="34">
        <v>5</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25.5">
      <c r="A250" s="26" t="s">
        <v>50</v>
      </c>
      <c s="31" t="s">
        <v>7977</v>
      </c>
      <c s="31" t="s">
        <v>7978</v>
      </c>
      <c s="26" t="s">
        <v>52</v>
      </c>
      <c s="32" t="s">
        <v>7979</v>
      </c>
      <c s="33" t="s">
        <v>82</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25.5">
      <c r="A254" s="26" t="s">
        <v>50</v>
      </c>
      <c s="31" t="s">
        <v>7980</v>
      </c>
      <c s="31" t="s">
        <v>7981</v>
      </c>
      <c s="26" t="s">
        <v>52</v>
      </c>
      <c s="32" t="s">
        <v>7979</v>
      </c>
      <c s="33" t="s">
        <v>82</v>
      </c>
      <c s="34">
        <v>1</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25.5">
      <c r="A258" s="26" t="s">
        <v>50</v>
      </c>
      <c s="31" t="s">
        <v>7982</v>
      </c>
      <c s="31" t="s">
        <v>7983</v>
      </c>
      <c s="26" t="s">
        <v>52</v>
      </c>
      <c s="32" t="s">
        <v>7984</v>
      </c>
      <c s="33" t="s">
        <v>82</v>
      </c>
      <c s="34">
        <v>1</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25.5">
      <c r="A262" s="26" t="s">
        <v>50</v>
      </c>
      <c s="31" t="s">
        <v>7985</v>
      </c>
      <c s="31" t="s">
        <v>7986</v>
      </c>
      <c s="26" t="s">
        <v>52</v>
      </c>
      <c s="32" t="s">
        <v>7987</v>
      </c>
      <c s="33" t="s">
        <v>82</v>
      </c>
      <c s="34">
        <v>7</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25.5">
      <c r="A266" s="26" t="s">
        <v>50</v>
      </c>
      <c s="31" t="s">
        <v>7988</v>
      </c>
      <c s="31" t="s">
        <v>7989</v>
      </c>
      <c s="26" t="s">
        <v>52</v>
      </c>
      <c s="32" t="s">
        <v>7990</v>
      </c>
      <c s="33" t="s">
        <v>82</v>
      </c>
      <c s="34">
        <v>4</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25.5">
      <c r="A270" s="26" t="s">
        <v>50</v>
      </c>
      <c s="31" t="s">
        <v>7991</v>
      </c>
      <c s="31" t="s">
        <v>7992</v>
      </c>
      <c s="26" t="s">
        <v>52</v>
      </c>
      <c s="32" t="s">
        <v>7993</v>
      </c>
      <c s="33" t="s">
        <v>82</v>
      </c>
      <c s="34">
        <v>3</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25.5">
      <c r="A274" s="26" t="s">
        <v>50</v>
      </c>
      <c s="31" t="s">
        <v>7994</v>
      </c>
      <c s="31" t="s">
        <v>7995</v>
      </c>
      <c s="26" t="s">
        <v>52</v>
      </c>
      <c s="32" t="s">
        <v>7996</v>
      </c>
      <c s="33" t="s">
        <v>82</v>
      </c>
      <c s="34">
        <v>13</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25.5">
      <c r="A278" s="26" t="s">
        <v>50</v>
      </c>
      <c s="31" t="s">
        <v>7997</v>
      </c>
      <c s="31" t="s">
        <v>7998</v>
      </c>
      <c s="26" t="s">
        <v>52</v>
      </c>
      <c s="32" t="s">
        <v>7999</v>
      </c>
      <c s="33" t="s">
        <v>82</v>
      </c>
      <c s="34">
        <v>4</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25.5">
      <c r="A282" s="26" t="s">
        <v>50</v>
      </c>
      <c s="31" t="s">
        <v>8000</v>
      </c>
      <c s="31" t="s">
        <v>8001</v>
      </c>
      <c s="26" t="s">
        <v>52</v>
      </c>
      <c s="32" t="s">
        <v>8002</v>
      </c>
      <c s="33" t="s">
        <v>82</v>
      </c>
      <c s="34">
        <v>10</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25.5">
      <c r="A286" s="26" t="s">
        <v>50</v>
      </c>
      <c s="31" t="s">
        <v>8003</v>
      </c>
      <c s="31" t="s">
        <v>8004</v>
      </c>
      <c s="26" t="s">
        <v>52</v>
      </c>
      <c s="32" t="s">
        <v>8005</v>
      </c>
      <c s="33" t="s">
        <v>82</v>
      </c>
      <c s="34">
        <v>4</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25.5">
      <c r="A290" s="26" t="s">
        <v>50</v>
      </c>
      <c s="31" t="s">
        <v>8006</v>
      </c>
      <c s="31" t="s">
        <v>8007</v>
      </c>
      <c s="26" t="s">
        <v>52</v>
      </c>
      <c s="32" t="s">
        <v>8008</v>
      </c>
      <c s="33" t="s">
        <v>82</v>
      </c>
      <c s="34">
        <v>3</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25.5">
      <c r="A294" s="26" t="s">
        <v>50</v>
      </c>
      <c s="31" t="s">
        <v>8009</v>
      </c>
      <c s="31" t="s">
        <v>8010</v>
      </c>
      <c s="26" t="s">
        <v>52</v>
      </c>
      <c s="32" t="s">
        <v>8011</v>
      </c>
      <c s="33" t="s">
        <v>76</v>
      </c>
      <c s="34">
        <v>41.2</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25.5">
      <c r="A298" s="26" t="s">
        <v>50</v>
      </c>
      <c s="31" t="s">
        <v>8012</v>
      </c>
      <c s="31" t="s">
        <v>8013</v>
      </c>
      <c s="26" t="s">
        <v>52</v>
      </c>
      <c s="32" t="s">
        <v>8014</v>
      </c>
      <c s="33" t="s">
        <v>82</v>
      </c>
      <c s="34">
        <v>3</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25.5">
      <c r="A302" s="26" t="s">
        <v>50</v>
      </c>
      <c s="31" t="s">
        <v>8015</v>
      </c>
      <c s="31" t="s">
        <v>8016</v>
      </c>
      <c s="26" t="s">
        <v>52</v>
      </c>
      <c s="32" t="s">
        <v>8017</v>
      </c>
      <c s="33" t="s">
        <v>82</v>
      </c>
      <c s="34">
        <v>8</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25.5">
      <c r="A306" s="26" t="s">
        <v>50</v>
      </c>
      <c s="31" t="s">
        <v>8018</v>
      </c>
      <c s="31" t="s">
        <v>8019</v>
      </c>
      <c s="26" t="s">
        <v>52</v>
      </c>
      <c s="32" t="s">
        <v>8020</v>
      </c>
      <c s="33" t="s">
        <v>82</v>
      </c>
      <c s="34">
        <v>8</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25.5">
      <c r="A310" s="26" t="s">
        <v>50</v>
      </c>
      <c s="31" t="s">
        <v>8021</v>
      </c>
      <c s="31" t="s">
        <v>8022</v>
      </c>
      <c s="26" t="s">
        <v>52</v>
      </c>
      <c s="32" t="s">
        <v>8023</v>
      </c>
      <c s="33" t="s">
        <v>82</v>
      </c>
      <c s="34">
        <v>2</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25.5">
      <c r="A314" s="26" t="s">
        <v>50</v>
      </c>
      <c s="31" t="s">
        <v>8024</v>
      </c>
      <c s="31" t="s">
        <v>8025</v>
      </c>
      <c s="26" t="s">
        <v>52</v>
      </c>
      <c s="32" t="s">
        <v>8026</v>
      </c>
      <c s="33" t="s">
        <v>82</v>
      </c>
      <c s="34">
        <v>6</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25.5">
      <c r="A318" s="26" t="s">
        <v>50</v>
      </c>
      <c s="31" t="s">
        <v>8027</v>
      </c>
      <c s="31" t="s">
        <v>8028</v>
      </c>
      <c s="26" t="s">
        <v>52</v>
      </c>
      <c s="32" t="s">
        <v>8029</v>
      </c>
      <c s="33" t="s">
        <v>76</v>
      </c>
      <c s="34">
        <v>54.1</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25.5">
      <c r="A322" s="26" t="s">
        <v>50</v>
      </c>
      <c s="31" t="s">
        <v>8030</v>
      </c>
      <c s="31" t="s">
        <v>8031</v>
      </c>
      <c s="26" t="s">
        <v>52</v>
      </c>
      <c s="32" t="s">
        <v>8032</v>
      </c>
      <c s="33" t="s">
        <v>82</v>
      </c>
      <c s="34">
        <v>2</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25.5">
      <c r="A326" s="26" t="s">
        <v>50</v>
      </c>
      <c s="31" t="s">
        <v>8033</v>
      </c>
      <c s="31" t="s">
        <v>8034</v>
      </c>
      <c s="26" t="s">
        <v>52</v>
      </c>
      <c s="32" t="s">
        <v>8035</v>
      </c>
      <c s="33" t="s">
        <v>82</v>
      </c>
      <c s="34">
        <v>2</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25.5">
      <c r="A330" s="26" t="s">
        <v>50</v>
      </c>
      <c s="31" t="s">
        <v>8036</v>
      </c>
      <c s="31" t="s">
        <v>8037</v>
      </c>
      <c s="26" t="s">
        <v>52</v>
      </c>
      <c s="32" t="s">
        <v>8038</v>
      </c>
      <c s="33" t="s">
        <v>82</v>
      </c>
      <c s="34">
        <v>6</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25.5">
      <c r="A334" s="26" t="s">
        <v>50</v>
      </c>
      <c s="31" t="s">
        <v>8039</v>
      </c>
      <c s="31" t="s">
        <v>8040</v>
      </c>
      <c s="26" t="s">
        <v>52</v>
      </c>
      <c s="32" t="s">
        <v>8041</v>
      </c>
      <c s="33" t="s">
        <v>82</v>
      </c>
      <c s="34">
        <v>1</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25.5">
      <c r="A338" s="26" t="s">
        <v>50</v>
      </c>
      <c s="31" t="s">
        <v>8042</v>
      </c>
      <c s="31" t="s">
        <v>8043</v>
      </c>
      <c s="26" t="s">
        <v>52</v>
      </c>
      <c s="32" t="s">
        <v>8044</v>
      </c>
      <c s="33" t="s">
        <v>82</v>
      </c>
      <c s="34">
        <v>6</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25.5">
      <c r="A342" s="26" t="s">
        <v>50</v>
      </c>
      <c s="31" t="s">
        <v>8045</v>
      </c>
      <c s="31" t="s">
        <v>8046</v>
      </c>
      <c s="26" t="s">
        <v>52</v>
      </c>
      <c s="32" t="s">
        <v>8047</v>
      </c>
      <c s="33" t="s">
        <v>82</v>
      </c>
      <c s="34">
        <v>2</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25.5">
      <c r="A346" s="26" t="s">
        <v>50</v>
      </c>
      <c s="31" t="s">
        <v>8048</v>
      </c>
      <c s="31" t="s">
        <v>8049</v>
      </c>
      <c s="26" t="s">
        <v>52</v>
      </c>
      <c s="32" t="s">
        <v>8050</v>
      </c>
      <c s="33" t="s">
        <v>82</v>
      </c>
      <c s="34">
        <v>2</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25.5">
      <c r="A350" s="26" t="s">
        <v>50</v>
      </c>
      <c s="31" t="s">
        <v>8051</v>
      </c>
      <c s="31" t="s">
        <v>8052</v>
      </c>
      <c s="26" t="s">
        <v>52</v>
      </c>
      <c s="32" t="s">
        <v>8053</v>
      </c>
      <c s="33" t="s">
        <v>82</v>
      </c>
      <c s="34">
        <v>1</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25.5">
      <c r="A354" s="26" t="s">
        <v>50</v>
      </c>
      <c s="31" t="s">
        <v>8054</v>
      </c>
      <c s="31" t="s">
        <v>8055</v>
      </c>
      <c s="26" t="s">
        <v>52</v>
      </c>
      <c s="32" t="s">
        <v>8056</v>
      </c>
      <c s="33" t="s">
        <v>82</v>
      </c>
      <c s="34">
        <v>1</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25.5">
      <c r="A358" s="26" t="s">
        <v>50</v>
      </c>
      <c s="31" t="s">
        <v>8057</v>
      </c>
      <c s="31" t="s">
        <v>8058</v>
      </c>
      <c s="26" t="s">
        <v>52</v>
      </c>
      <c s="32" t="s">
        <v>8059</v>
      </c>
      <c s="33" t="s">
        <v>82</v>
      </c>
      <c s="34">
        <v>1</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8" ht="12.75" customHeight="1">
      <c r="A362" s="6" t="s">
        <v>47</v>
      </c>
      <c s="6"/>
      <c s="43" t="s">
        <v>645</v>
      </c>
      <c s="6"/>
      <c s="29" t="s">
        <v>8060</v>
      </c>
      <c s="6"/>
      <c s="6"/>
      <c s="6"/>
      <c s="44">
        <f>0+Q362</f>
      </c>
      <c r="O362">
        <f>0+R362</f>
      </c>
      <c r="Q362">
        <f>0+I363</f>
      </c>
      <c>
        <f>0+O363</f>
      </c>
    </row>
    <row r="363" spans="1:16" ht="12.75">
      <c r="A363" s="26" t="s">
        <v>50</v>
      </c>
      <c s="31" t="s">
        <v>8061</v>
      </c>
      <c s="31" t="s">
        <v>8062</v>
      </c>
      <c s="26" t="s">
        <v>52</v>
      </c>
      <c s="32" t="s">
        <v>8063</v>
      </c>
      <c s="33" t="s">
        <v>54</v>
      </c>
      <c s="34">
        <v>164</v>
      </c>
      <c s="35">
        <v>0</v>
      </c>
      <c s="36">
        <f>ROUND(ROUND(H363,2)*ROUND(G363,5),2)</f>
      </c>
      <c r="O363">
        <f>(I363*21)/100</f>
      </c>
      <c t="s">
        <v>27</v>
      </c>
    </row>
    <row r="364" spans="1:5" ht="12.75">
      <c r="A364" s="37" t="s">
        <v>55</v>
      </c>
      <c r="E364" s="38" t="s">
        <v>58</v>
      </c>
    </row>
    <row r="365" spans="1:5" ht="25.5">
      <c r="A365" s="39" t="s">
        <v>57</v>
      </c>
      <c r="E365" s="40" t="s">
        <v>8064</v>
      </c>
    </row>
    <row r="366" spans="1:5" ht="38.25">
      <c r="A366" t="s">
        <v>59</v>
      </c>
      <c r="E366" s="38" t="s">
        <v>8065</v>
      </c>
    </row>
    <row r="367" spans="1:18" ht="12.75" customHeight="1">
      <c r="A367" s="6" t="s">
        <v>47</v>
      </c>
      <c s="6"/>
      <c s="43" t="s">
        <v>1195</v>
      </c>
      <c s="6"/>
      <c s="29" t="s">
        <v>3640</v>
      </c>
      <c s="6"/>
      <c s="6"/>
      <c s="6"/>
      <c s="44">
        <f>0+Q367</f>
      </c>
      <c r="O367">
        <f>0+R367</f>
      </c>
      <c r="Q367">
        <f>0+I368+I372+I376+I380+I384+I388+I392+I396+I400</f>
      </c>
      <c>
        <f>0+O368+O372+O376+O380+O384+O388+O392+O396+O400</f>
      </c>
    </row>
    <row r="368" spans="1:16" ht="12.75">
      <c r="A368" s="26" t="s">
        <v>50</v>
      </c>
      <c s="31" t="s">
        <v>8066</v>
      </c>
      <c s="31" t="s">
        <v>8067</v>
      </c>
      <c s="26" t="s">
        <v>52</v>
      </c>
      <c s="32" t="s">
        <v>8068</v>
      </c>
      <c s="33" t="s">
        <v>54</v>
      </c>
      <c s="34">
        <v>3028.308</v>
      </c>
      <c s="35">
        <v>0</v>
      </c>
      <c s="36">
        <f>ROUND(ROUND(H368,2)*ROUND(G368,5),2)</f>
      </c>
      <c r="O368">
        <f>(I368*21)/100</f>
      </c>
      <c t="s">
        <v>27</v>
      </c>
    </row>
    <row r="369" spans="1:5" ht="12.75">
      <c r="A369" s="37" t="s">
        <v>55</v>
      </c>
      <c r="E369" s="38" t="s">
        <v>58</v>
      </c>
    </row>
    <row r="370" spans="1:5" ht="165.75">
      <c r="A370" s="39" t="s">
        <v>57</v>
      </c>
      <c r="E370" s="40" t="s">
        <v>8069</v>
      </c>
    </row>
    <row r="371" spans="1:5" ht="12.75">
      <c r="A371" t="s">
        <v>59</v>
      </c>
      <c r="E371" s="38" t="s">
        <v>58</v>
      </c>
    </row>
    <row r="372" spans="1:16" ht="12.75">
      <c r="A372" s="26" t="s">
        <v>50</v>
      </c>
      <c s="31" t="s">
        <v>8070</v>
      </c>
      <c s="31" t="s">
        <v>8071</v>
      </c>
      <c s="26" t="s">
        <v>52</v>
      </c>
      <c s="32" t="s">
        <v>8072</v>
      </c>
      <c s="33" t="s">
        <v>54</v>
      </c>
      <c s="34">
        <v>24226.464</v>
      </c>
      <c s="35">
        <v>0</v>
      </c>
      <c s="36">
        <f>ROUND(ROUND(H372,2)*ROUND(G372,5),2)</f>
      </c>
      <c r="O372">
        <f>(I372*21)/100</f>
      </c>
      <c t="s">
        <v>27</v>
      </c>
    </row>
    <row r="373" spans="1:5" ht="12.75">
      <c r="A373" s="37" t="s">
        <v>55</v>
      </c>
      <c r="E373" s="38" t="s">
        <v>58</v>
      </c>
    </row>
    <row r="374" spans="1:5" ht="12.75">
      <c r="A374" s="39" t="s">
        <v>57</v>
      </c>
      <c r="E374" s="40" t="s">
        <v>8073</v>
      </c>
    </row>
    <row r="375" spans="1:5" ht="12.75">
      <c r="A375" t="s">
        <v>59</v>
      </c>
      <c r="E375" s="38" t="s">
        <v>58</v>
      </c>
    </row>
    <row r="376" spans="1:16" ht="12.75">
      <c r="A376" s="26" t="s">
        <v>50</v>
      </c>
      <c s="31" t="s">
        <v>8074</v>
      </c>
      <c s="31" t="s">
        <v>8075</v>
      </c>
      <c s="26" t="s">
        <v>52</v>
      </c>
      <c s="32" t="s">
        <v>8076</v>
      </c>
      <c s="33" t="s">
        <v>54</v>
      </c>
      <c s="34">
        <v>3028.308</v>
      </c>
      <c s="35">
        <v>0</v>
      </c>
      <c s="36">
        <f>ROUND(ROUND(H376,2)*ROUND(G376,5),2)</f>
      </c>
      <c r="O376">
        <f>(I376*21)/100</f>
      </c>
      <c t="s">
        <v>27</v>
      </c>
    </row>
    <row r="377" spans="1:5" ht="12.75">
      <c r="A377" s="37" t="s">
        <v>55</v>
      </c>
      <c r="E377" s="38" t="s">
        <v>58</v>
      </c>
    </row>
    <row r="378" spans="1:5" ht="12.75">
      <c r="A378" s="39" t="s">
        <v>57</v>
      </c>
      <c r="E378" s="40" t="s">
        <v>58</v>
      </c>
    </row>
    <row r="379" spans="1:5" ht="12.75">
      <c r="A379" t="s">
        <v>59</v>
      </c>
      <c r="E379" s="38" t="s">
        <v>58</v>
      </c>
    </row>
    <row r="380" spans="1:16" ht="12.75">
      <c r="A380" s="26" t="s">
        <v>50</v>
      </c>
      <c s="31" t="s">
        <v>8077</v>
      </c>
      <c s="31" t="s">
        <v>8078</v>
      </c>
      <c s="26" t="s">
        <v>52</v>
      </c>
      <c s="32" t="s">
        <v>8079</v>
      </c>
      <c s="33" t="s">
        <v>54</v>
      </c>
      <c s="34">
        <v>3028.308</v>
      </c>
      <c s="35">
        <v>0</v>
      </c>
      <c s="36">
        <f>ROUND(ROUND(H380,2)*ROUND(G380,5),2)</f>
      </c>
      <c r="O380">
        <f>(I380*21)/100</f>
      </c>
      <c t="s">
        <v>27</v>
      </c>
    </row>
    <row r="381" spans="1:5" ht="12.75">
      <c r="A381" s="37" t="s">
        <v>55</v>
      </c>
      <c r="E381" s="38" t="s">
        <v>58</v>
      </c>
    </row>
    <row r="382" spans="1:5" ht="12.75">
      <c r="A382" s="39" t="s">
        <v>57</v>
      </c>
      <c r="E382" s="40" t="s">
        <v>58</v>
      </c>
    </row>
    <row r="383" spans="1:5" ht="12.75">
      <c r="A383" t="s">
        <v>59</v>
      </c>
      <c r="E383" s="38" t="s">
        <v>58</v>
      </c>
    </row>
    <row r="384" spans="1:16" ht="12.75">
      <c r="A384" s="26" t="s">
        <v>50</v>
      </c>
      <c s="31" t="s">
        <v>8080</v>
      </c>
      <c s="31" t="s">
        <v>8081</v>
      </c>
      <c s="26" t="s">
        <v>52</v>
      </c>
      <c s="32" t="s">
        <v>8082</v>
      </c>
      <c s="33" t="s">
        <v>54</v>
      </c>
      <c s="34">
        <v>24226.464</v>
      </c>
      <c s="35">
        <v>0</v>
      </c>
      <c s="36">
        <f>ROUND(ROUND(H384,2)*ROUND(G384,5),2)</f>
      </c>
      <c r="O384">
        <f>(I384*21)/100</f>
      </c>
      <c t="s">
        <v>27</v>
      </c>
    </row>
    <row r="385" spans="1:5" ht="12.75">
      <c r="A385" s="37" t="s">
        <v>55</v>
      </c>
      <c r="E385" s="38" t="s">
        <v>58</v>
      </c>
    </row>
    <row r="386" spans="1:5" ht="12.75">
      <c r="A386" s="39" t="s">
        <v>57</v>
      </c>
      <c r="E386" s="40" t="s">
        <v>58</v>
      </c>
    </row>
    <row r="387" spans="1:5" ht="12.75">
      <c r="A387" t="s">
        <v>59</v>
      </c>
      <c r="E387" s="38" t="s">
        <v>58</v>
      </c>
    </row>
    <row r="388" spans="1:16" ht="12.75">
      <c r="A388" s="26" t="s">
        <v>50</v>
      </c>
      <c s="31" t="s">
        <v>8083</v>
      </c>
      <c s="31" t="s">
        <v>8084</v>
      </c>
      <c s="26" t="s">
        <v>52</v>
      </c>
      <c s="32" t="s">
        <v>8085</v>
      </c>
      <c s="33" t="s">
        <v>54</v>
      </c>
      <c s="34">
        <v>3028.308</v>
      </c>
      <c s="35">
        <v>0</v>
      </c>
      <c s="36">
        <f>ROUND(ROUND(H388,2)*ROUND(G388,5),2)</f>
      </c>
      <c r="O388">
        <f>(I388*21)/100</f>
      </c>
      <c t="s">
        <v>27</v>
      </c>
    </row>
    <row r="389" spans="1:5" ht="12.75">
      <c r="A389" s="37" t="s">
        <v>55</v>
      </c>
      <c r="E389" s="38" t="s">
        <v>58</v>
      </c>
    </row>
    <row r="390" spans="1:5" ht="12.75">
      <c r="A390" s="39" t="s">
        <v>57</v>
      </c>
      <c r="E390" s="40" t="s">
        <v>58</v>
      </c>
    </row>
    <row r="391" spans="1:5" ht="12.75">
      <c r="A391" t="s">
        <v>59</v>
      </c>
      <c r="E391" s="38" t="s">
        <v>58</v>
      </c>
    </row>
    <row r="392" spans="1:16" ht="12.75">
      <c r="A392" s="26" t="s">
        <v>50</v>
      </c>
      <c s="31" t="s">
        <v>8086</v>
      </c>
      <c s="31" t="s">
        <v>8087</v>
      </c>
      <c s="26" t="s">
        <v>52</v>
      </c>
      <c s="32" t="s">
        <v>8088</v>
      </c>
      <c s="33" t="s">
        <v>2722</v>
      </c>
      <c s="34">
        <v>195.15</v>
      </c>
      <c s="35">
        <v>0</v>
      </c>
      <c s="36">
        <f>ROUND(ROUND(H392,2)*ROUND(G392,5),2)</f>
      </c>
      <c r="O392">
        <f>(I392*21)/100</f>
      </c>
      <c t="s">
        <v>27</v>
      </c>
    </row>
    <row r="393" spans="1:5" ht="12.75">
      <c r="A393" s="37" t="s">
        <v>55</v>
      </c>
      <c r="E393" s="38" t="s">
        <v>58</v>
      </c>
    </row>
    <row r="394" spans="1:5" ht="38.25">
      <c r="A394" s="39" t="s">
        <v>57</v>
      </c>
      <c r="E394" s="40" t="s">
        <v>8089</v>
      </c>
    </row>
    <row r="395" spans="1:5" ht="12.75">
      <c r="A395" t="s">
        <v>59</v>
      </c>
      <c r="E395" s="38" t="s">
        <v>58</v>
      </c>
    </row>
    <row r="396" spans="1:16" ht="12.75">
      <c r="A396" s="26" t="s">
        <v>50</v>
      </c>
      <c s="31" t="s">
        <v>8090</v>
      </c>
      <c s="31" t="s">
        <v>8091</v>
      </c>
      <c s="26" t="s">
        <v>52</v>
      </c>
      <c s="32" t="s">
        <v>8092</v>
      </c>
      <c s="33" t="s">
        <v>2722</v>
      </c>
      <c s="34">
        <v>36</v>
      </c>
      <c s="35">
        <v>0</v>
      </c>
      <c s="36">
        <f>ROUND(ROUND(H396,2)*ROUND(G396,5),2)</f>
      </c>
      <c r="O396">
        <f>(I396*21)/100</f>
      </c>
      <c t="s">
        <v>27</v>
      </c>
    </row>
    <row r="397" spans="1:5" ht="12.75">
      <c r="A397" s="37" t="s">
        <v>55</v>
      </c>
      <c r="E397" s="38" t="s">
        <v>58</v>
      </c>
    </row>
    <row r="398" spans="1:5" ht="12.75">
      <c r="A398" s="39" t="s">
        <v>57</v>
      </c>
      <c r="E398" s="40" t="s">
        <v>8093</v>
      </c>
    </row>
    <row r="399" spans="1:5" ht="12.75">
      <c r="A399" t="s">
        <v>59</v>
      </c>
      <c r="E399" s="38" t="s">
        <v>8094</v>
      </c>
    </row>
    <row r="400" spans="1:16" ht="12.75">
      <c r="A400" s="26" t="s">
        <v>50</v>
      </c>
      <c s="31" t="s">
        <v>8095</v>
      </c>
      <c s="31" t="s">
        <v>8096</v>
      </c>
      <c s="26" t="s">
        <v>52</v>
      </c>
      <c s="32" t="s">
        <v>8097</v>
      </c>
      <c s="33" t="s">
        <v>54</v>
      </c>
      <c s="34">
        <v>164</v>
      </c>
      <c s="35">
        <v>0</v>
      </c>
      <c s="36">
        <f>ROUND(ROUND(H400,2)*ROUND(G400,5),2)</f>
      </c>
      <c r="O400">
        <f>(I400*21)/100</f>
      </c>
      <c t="s">
        <v>27</v>
      </c>
    </row>
    <row r="401" spans="1:5" ht="12.75">
      <c r="A401" s="37" t="s">
        <v>55</v>
      </c>
      <c r="E401" s="38" t="s">
        <v>8098</v>
      </c>
    </row>
    <row r="402" spans="1:5" ht="25.5">
      <c r="A402" s="39" t="s">
        <v>57</v>
      </c>
      <c r="E402" s="40" t="s">
        <v>8099</v>
      </c>
    </row>
    <row r="403" spans="1:5" ht="12.75">
      <c r="A403" t="s">
        <v>59</v>
      </c>
      <c r="E40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0+O9+O18+O35</f>
      </c>
      <c t="s">
        <v>26</v>
      </c>
    </row>
    <row r="3" spans="1:16" ht="15" customHeight="1">
      <c r="A3" t="s">
        <v>11</v>
      </c>
      <c s="12" t="s">
        <v>13</v>
      </c>
      <c s="13" t="s">
        <v>14</v>
      </c>
      <c s="1"/>
      <c s="14" t="s">
        <v>15</v>
      </c>
      <c s="1"/>
      <c s="9"/>
      <c s="8" t="s">
        <v>8100</v>
      </c>
      <c s="41">
        <f>0+I9+I18+I35</f>
      </c>
      <c r="O3" t="s">
        <v>22</v>
      </c>
      <c t="s">
        <v>27</v>
      </c>
    </row>
    <row r="4" spans="1:16" ht="15" customHeight="1">
      <c r="A4" t="s">
        <v>16</v>
      </c>
      <c s="12" t="s">
        <v>17</v>
      </c>
      <c s="13" t="s">
        <v>3464</v>
      </c>
      <c s="1"/>
      <c s="14" t="s">
        <v>3465</v>
      </c>
      <c s="1"/>
      <c s="1"/>
      <c s="11"/>
      <c s="11"/>
      <c r="O4" t="s">
        <v>23</v>
      </c>
      <c t="s">
        <v>27</v>
      </c>
    </row>
    <row r="5" spans="1:16" ht="12.75" customHeight="1">
      <c r="A5" t="s">
        <v>20</v>
      </c>
      <c s="16" t="s">
        <v>21</v>
      </c>
      <c s="17" t="s">
        <v>8100</v>
      </c>
      <c s="6"/>
      <c s="18" t="s">
        <v>8101</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126</v>
      </c>
      <c s="27"/>
      <c s="29" t="s">
        <v>3181</v>
      </c>
      <c s="27"/>
      <c s="27"/>
      <c s="27"/>
      <c s="30">
        <f>0+Q9</f>
      </c>
      <c r="O9">
        <f>0+R9</f>
      </c>
      <c r="Q9">
        <f>0+I10+I14</f>
      </c>
      <c>
        <f>0+O10+O14</f>
      </c>
    </row>
    <row r="10" spans="1:16" ht="12.75">
      <c r="A10" s="26" t="s">
        <v>50</v>
      </c>
      <c s="31" t="s">
        <v>8103</v>
      </c>
      <c s="31" t="s">
        <v>8104</v>
      </c>
      <c s="26" t="s">
        <v>52</v>
      </c>
      <c s="32" t="s">
        <v>8105</v>
      </c>
      <c s="33" t="s">
        <v>135</v>
      </c>
      <c s="34">
        <v>100</v>
      </c>
      <c s="35">
        <v>0</v>
      </c>
      <c s="36">
        <f>ROUND(ROUND(H10,2)*ROUND(G10,5),2)</f>
      </c>
      <c r="O10">
        <f>(I10*21)/100</f>
      </c>
      <c t="s">
        <v>27</v>
      </c>
    </row>
    <row r="11" spans="1:5" ht="12.75">
      <c r="A11" s="37" t="s">
        <v>55</v>
      </c>
      <c r="E11" s="38" t="s">
        <v>58</v>
      </c>
    </row>
    <row r="12" spans="1:5" ht="12.75">
      <c r="A12" s="39" t="s">
        <v>57</v>
      </c>
      <c r="E12" s="40" t="s">
        <v>58</v>
      </c>
    </row>
    <row r="13" spans="1:5" ht="38.25">
      <c r="A13" t="s">
        <v>59</v>
      </c>
      <c r="E13" s="38" t="s">
        <v>8106</v>
      </c>
    </row>
    <row r="14" spans="1:16" ht="12.75">
      <c r="A14" s="26" t="s">
        <v>50</v>
      </c>
      <c s="31" t="s">
        <v>8107</v>
      </c>
      <c s="31" t="s">
        <v>8108</v>
      </c>
      <c s="26" t="s">
        <v>52</v>
      </c>
      <c s="32" t="s">
        <v>8109</v>
      </c>
      <c s="33" t="s">
        <v>2063</v>
      </c>
      <c s="34">
        <v>10</v>
      </c>
      <c s="35">
        <v>0</v>
      </c>
      <c s="36">
        <f>ROUND(ROUND(H14,2)*ROUND(G14,5),2)</f>
      </c>
      <c r="O14">
        <f>(I14*21)/100</f>
      </c>
      <c t="s">
        <v>27</v>
      </c>
    </row>
    <row r="15" spans="1:5" ht="12.75">
      <c r="A15" s="37" t="s">
        <v>55</v>
      </c>
      <c r="E15" s="38" t="s">
        <v>58</v>
      </c>
    </row>
    <row r="16" spans="1:5" ht="12.75">
      <c r="A16" s="39" t="s">
        <v>57</v>
      </c>
      <c r="E16" s="40" t="s">
        <v>8110</v>
      </c>
    </row>
    <row r="17" spans="1:5" ht="25.5">
      <c r="A17" t="s">
        <v>59</v>
      </c>
      <c r="E17" s="38" t="s">
        <v>8111</v>
      </c>
    </row>
    <row r="18" spans="1:18" ht="12.75" customHeight="1">
      <c r="A18" s="6" t="s">
        <v>47</v>
      </c>
      <c s="6"/>
      <c s="43" t="s">
        <v>132</v>
      </c>
      <c s="6"/>
      <c s="29" t="s">
        <v>2922</v>
      </c>
      <c s="6"/>
      <c s="6"/>
      <c s="6"/>
      <c s="44">
        <f>0+Q18</f>
      </c>
      <c r="O18">
        <f>0+R18</f>
      </c>
      <c r="Q18">
        <f>0+I19+I23+I27+I31</f>
      </c>
      <c>
        <f>0+O19+O23+O27+O31</f>
      </c>
    </row>
    <row r="19" spans="1:16" ht="12.75">
      <c r="A19" s="26" t="s">
        <v>50</v>
      </c>
      <c s="31" t="s">
        <v>8112</v>
      </c>
      <c s="31" t="s">
        <v>8113</v>
      </c>
      <c s="26" t="s">
        <v>52</v>
      </c>
      <c s="32" t="s">
        <v>8114</v>
      </c>
      <c s="33" t="s">
        <v>2722</v>
      </c>
      <c s="34">
        <v>-15.666</v>
      </c>
      <c s="35">
        <v>0</v>
      </c>
      <c s="36">
        <f>ROUND(ROUND(H19,2)*ROUND(G19,5),2)</f>
      </c>
      <c r="O19">
        <f>(I19*21)/100</f>
      </c>
      <c t="s">
        <v>27</v>
      </c>
    </row>
    <row r="20" spans="1:5" ht="12.75">
      <c r="A20" s="37" t="s">
        <v>55</v>
      </c>
      <c r="E20" s="38" t="s">
        <v>8115</v>
      </c>
    </row>
    <row r="21" spans="1:5" ht="12.75">
      <c r="A21" s="39" t="s">
        <v>57</v>
      </c>
      <c r="E21" s="40" t="s">
        <v>58</v>
      </c>
    </row>
    <row r="22" spans="1:5" ht="25.5">
      <c r="A22" t="s">
        <v>59</v>
      </c>
      <c r="E22" s="38" t="s">
        <v>3469</v>
      </c>
    </row>
    <row r="23" spans="1:16" ht="12.75">
      <c r="A23" s="26" t="s">
        <v>50</v>
      </c>
      <c s="31" t="s">
        <v>8116</v>
      </c>
      <c s="31" t="s">
        <v>8117</v>
      </c>
      <c s="26" t="s">
        <v>52</v>
      </c>
      <c s="32" t="s">
        <v>3467</v>
      </c>
      <c s="33" t="s">
        <v>2722</v>
      </c>
      <c s="34">
        <v>15.666</v>
      </c>
      <c s="35">
        <v>0</v>
      </c>
      <c s="36">
        <f>ROUND(ROUND(H23,2)*ROUND(G23,5),2)</f>
      </c>
      <c r="O23">
        <f>(I23*21)/100</f>
      </c>
      <c t="s">
        <v>27</v>
      </c>
    </row>
    <row r="24" spans="1:5" ht="12.75">
      <c r="A24" s="37" t="s">
        <v>55</v>
      </c>
      <c r="E24" s="38" t="s">
        <v>8118</v>
      </c>
    </row>
    <row r="25" spans="1:5" ht="12.75">
      <c r="A25" s="39" t="s">
        <v>57</v>
      </c>
      <c r="E25" s="40" t="s">
        <v>8119</v>
      </c>
    </row>
    <row r="26" spans="1:5" ht="25.5">
      <c r="A26" t="s">
        <v>59</v>
      </c>
      <c r="E26" s="38" t="s">
        <v>3469</v>
      </c>
    </row>
    <row r="27" spans="1:16" ht="12.75">
      <c r="A27" s="26" t="s">
        <v>50</v>
      </c>
      <c s="31" t="s">
        <v>8120</v>
      </c>
      <c s="31" t="s">
        <v>8121</v>
      </c>
      <c s="26" t="s">
        <v>52</v>
      </c>
      <c s="32" t="s">
        <v>8122</v>
      </c>
      <c s="33" t="s">
        <v>2722</v>
      </c>
      <c s="34">
        <v>4.476</v>
      </c>
      <c s="35">
        <v>0</v>
      </c>
      <c s="36">
        <f>ROUND(ROUND(H27,2)*ROUND(G27,5),2)</f>
      </c>
      <c r="O27">
        <f>(I27*21)/100</f>
      </c>
      <c t="s">
        <v>27</v>
      </c>
    </row>
    <row r="28" spans="1:5" ht="12.75">
      <c r="A28" s="37" t="s">
        <v>55</v>
      </c>
      <c r="E28" s="38" t="s">
        <v>58</v>
      </c>
    </row>
    <row r="29" spans="1:5" ht="12.75">
      <c r="A29" s="39" t="s">
        <v>57</v>
      </c>
      <c r="E29" s="40" t="s">
        <v>8123</v>
      </c>
    </row>
    <row r="30" spans="1:5" ht="25.5">
      <c r="A30" t="s">
        <v>59</v>
      </c>
      <c r="E30" s="38" t="s">
        <v>8124</v>
      </c>
    </row>
    <row r="31" spans="1:16" ht="12.75">
      <c r="A31" s="26" t="s">
        <v>50</v>
      </c>
      <c s="31" t="s">
        <v>8125</v>
      </c>
      <c s="31" t="s">
        <v>3102</v>
      </c>
      <c s="26" t="s">
        <v>52</v>
      </c>
      <c s="32" t="s">
        <v>3103</v>
      </c>
      <c s="33" t="s">
        <v>2722</v>
      </c>
      <c s="34">
        <v>10.49622</v>
      </c>
      <c s="35">
        <v>0</v>
      </c>
      <c s="36">
        <f>ROUND(ROUND(H31,2)*ROUND(G31,5),2)</f>
      </c>
      <c r="O31">
        <f>(I31*21)/100</f>
      </c>
      <c t="s">
        <v>27</v>
      </c>
    </row>
    <row r="32" spans="1:5" ht="12.75">
      <c r="A32" s="37" t="s">
        <v>55</v>
      </c>
      <c r="E32" s="38" t="s">
        <v>58</v>
      </c>
    </row>
    <row r="33" spans="1:5" ht="25.5">
      <c r="A33" s="39" t="s">
        <v>57</v>
      </c>
      <c r="E33" s="40" t="s">
        <v>8126</v>
      </c>
    </row>
    <row r="34" spans="1:5" ht="12.75">
      <c r="A34" t="s">
        <v>59</v>
      </c>
      <c r="E34" s="38" t="s">
        <v>58</v>
      </c>
    </row>
    <row r="35" spans="1:18" ht="12.75" customHeight="1">
      <c r="A35" s="6" t="s">
        <v>47</v>
      </c>
      <c s="6"/>
      <c s="43" t="s">
        <v>2528</v>
      </c>
      <c s="6"/>
      <c s="29" t="s">
        <v>8127</v>
      </c>
      <c s="6"/>
      <c s="6"/>
      <c s="6"/>
      <c s="44">
        <f>0+Q35</f>
      </c>
      <c r="O35">
        <f>0+R35</f>
      </c>
      <c r="Q35">
        <f>0+I36</f>
      </c>
      <c>
        <f>0+O36</f>
      </c>
    </row>
    <row r="36" spans="1:16" ht="12.75">
      <c r="A36" s="26" t="s">
        <v>50</v>
      </c>
      <c s="31" t="s">
        <v>8128</v>
      </c>
      <c s="31" t="s">
        <v>8129</v>
      </c>
      <c s="26" t="s">
        <v>52</v>
      </c>
      <c s="32" t="s">
        <v>8130</v>
      </c>
      <c s="33" t="s">
        <v>76</v>
      </c>
      <c s="34">
        <v>18.65</v>
      </c>
      <c s="35">
        <v>0</v>
      </c>
      <c s="36">
        <f>ROUND(ROUND(H36,2)*ROUND(G36,5),2)</f>
      </c>
      <c r="O36">
        <f>(I36*21)/100</f>
      </c>
      <c t="s">
        <v>27</v>
      </c>
    </row>
    <row r="37" spans="1:5" ht="12.75">
      <c r="A37" s="37" t="s">
        <v>55</v>
      </c>
      <c r="E37" s="38" t="s">
        <v>8131</v>
      </c>
    </row>
    <row r="38" spans="1:5" ht="12.75">
      <c r="A38" s="39" t="s">
        <v>57</v>
      </c>
      <c r="E38" s="40" t="s">
        <v>8132</v>
      </c>
    </row>
    <row r="39" spans="1:5" ht="114.75">
      <c r="A39" t="s">
        <v>59</v>
      </c>
      <c r="E39" s="38" t="s">
        <v>8133</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4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0+O9+O18+O35</f>
      </c>
      <c t="s">
        <v>26</v>
      </c>
    </row>
    <row r="3" spans="1:16" ht="15" customHeight="1">
      <c r="A3" t="s">
        <v>11</v>
      </c>
      <c s="12" t="s">
        <v>13</v>
      </c>
      <c s="13" t="s">
        <v>14</v>
      </c>
      <c s="1"/>
      <c s="14" t="s">
        <v>15</v>
      </c>
      <c s="1"/>
      <c s="9"/>
      <c s="8" t="s">
        <v>8134</v>
      </c>
      <c s="41">
        <f>0+I9+I18+I35</f>
      </c>
      <c r="O3" t="s">
        <v>22</v>
      </c>
      <c t="s">
        <v>27</v>
      </c>
    </row>
    <row r="4" spans="1:16" ht="15" customHeight="1">
      <c r="A4" t="s">
        <v>16</v>
      </c>
      <c s="12" t="s">
        <v>17</v>
      </c>
      <c s="13" t="s">
        <v>3464</v>
      </c>
      <c s="1"/>
      <c s="14" t="s">
        <v>3465</v>
      </c>
      <c s="1"/>
      <c s="1"/>
      <c s="11"/>
      <c s="11"/>
      <c r="O4" t="s">
        <v>23</v>
      </c>
      <c t="s">
        <v>27</v>
      </c>
    </row>
    <row r="5" spans="1:16" ht="12.75" customHeight="1">
      <c r="A5" t="s">
        <v>20</v>
      </c>
      <c s="16" t="s">
        <v>21</v>
      </c>
      <c s="17" t="s">
        <v>8134</v>
      </c>
      <c s="6"/>
      <c s="18" t="s">
        <v>8135</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126</v>
      </c>
      <c s="27"/>
      <c s="29" t="s">
        <v>3181</v>
      </c>
      <c s="27"/>
      <c s="27"/>
      <c s="27"/>
      <c s="30">
        <f>0+Q9</f>
      </c>
      <c r="O9">
        <f>0+R9</f>
      </c>
      <c r="Q9">
        <f>0+I10+I14</f>
      </c>
      <c>
        <f>0+O10+O14</f>
      </c>
    </row>
    <row r="10" spans="1:16" ht="12.75">
      <c r="A10" s="26" t="s">
        <v>50</v>
      </c>
      <c s="31" t="s">
        <v>8137</v>
      </c>
      <c s="31" t="s">
        <v>8104</v>
      </c>
      <c s="26" t="s">
        <v>52</v>
      </c>
      <c s="32" t="s">
        <v>8105</v>
      </c>
      <c s="33" t="s">
        <v>135</v>
      </c>
      <c s="34">
        <v>100</v>
      </c>
      <c s="35">
        <v>0</v>
      </c>
      <c s="36">
        <f>ROUND(ROUND(H10,2)*ROUND(G10,5),2)</f>
      </c>
      <c r="O10">
        <f>(I10*21)/100</f>
      </c>
      <c t="s">
        <v>27</v>
      </c>
    </row>
    <row r="11" spans="1:5" ht="12.75">
      <c r="A11" s="37" t="s">
        <v>55</v>
      </c>
      <c r="E11" s="38" t="s">
        <v>58</v>
      </c>
    </row>
    <row r="12" spans="1:5" ht="12.75">
      <c r="A12" s="39" t="s">
        <v>57</v>
      </c>
      <c r="E12" s="40" t="s">
        <v>58</v>
      </c>
    </row>
    <row r="13" spans="1:5" ht="38.25">
      <c r="A13" t="s">
        <v>59</v>
      </c>
      <c r="E13" s="38" t="s">
        <v>8106</v>
      </c>
    </row>
    <row r="14" spans="1:16" ht="12.75">
      <c r="A14" s="26" t="s">
        <v>50</v>
      </c>
      <c s="31" t="s">
        <v>8138</v>
      </c>
      <c s="31" t="s">
        <v>8108</v>
      </c>
      <c s="26" t="s">
        <v>52</v>
      </c>
      <c s="32" t="s">
        <v>8109</v>
      </c>
      <c s="33" t="s">
        <v>2063</v>
      </c>
      <c s="34">
        <v>10</v>
      </c>
      <c s="35">
        <v>0</v>
      </c>
      <c s="36">
        <f>ROUND(ROUND(H14,2)*ROUND(G14,5),2)</f>
      </c>
      <c r="O14">
        <f>(I14*21)/100</f>
      </c>
      <c t="s">
        <v>27</v>
      </c>
    </row>
    <row r="15" spans="1:5" ht="12.75">
      <c r="A15" s="37" t="s">
        <v>55</v>
      </c>
      <c r="E15" s="38" t="s">
        <v>58</v>
      </c>
    </row>
    <row r="16" spans="1:5" ht="12.75">
      <c r="A16" s="39" t="s">
        <v>57</v>
      </c>
      <c r="E16" s="40" t="s">
        <v>8110</v>
      </c>
    </row>
    <row r="17" spans="1:5" ht="25.5">
      <c r="A17" t="s">
        <v>59</v>
      </c>
      <c r="E17" s="38" t="s">
        <v>8111</v>
      </c>
    </row>
    <row r="18" spans="1:18" ht="12.75" customHeight="1">
      <c r="A18" s="6" t="s">
        <v>47</v>
      </c>
      <c s="6"/>
      <c s="43" t="s">
        <v>132</v>
      </c>
      <c s="6"/>
      <c s="29" t="s">
        <v>2922</v>
      </c>
      <c s="6"/>
      <c s="6"/>
      <c s="6"/>
      <c s="44">
        <f>0+Q18</f>
      </c>
      <c r="O18">
        <f>0+R18</f>
      </c>
      <c r="Q18">
        <f>0+I19+I23+I27+I31</f>
      </c>
      <c>
        <f>0+O19+O23+O27+O31</f>
      </c>
    </row>
    <row r="19" spans="1:16" ht="12.75">
      <c r="A19" s="26" t="s">
        <v>50</v>
      </c>
      <c s="31" t="s">
        <v>8139</v>
      </c>
      <c s="31" t="s">
        <v>8113</v>
      </c>
      <c s="26" t="s">
        <v>52</v>
      </c>
      <c s="32" t="s">
        <v>8114</v>
      </c>
      <c s="33" t="s">
        <v>2722</v>
      </c>
      <c s="34">
        <v>-7.14</v>
      </c>
      <c s="35">
        <v>0</v>
      </c>
      <c s="36">
        <f>ROUND(ROUND(H19,2)*ROUND(G19,5),2)</f>
      </c>
      <c r="O19">
        <f>(I19*21)/100</f>
      </c>
      <c t="s">
        <v>27</v>
      </c>
    </row>
    <row r="20" spans="1:5" ht="12.75">
      <c r="A20" s="37" t="s">
        <v>55</v>
      </c>
      <c r="E20" s="38" t="s">
        <v>8115</v>
      </c>
    </row>
    <row r="21" spans="1:5" ht="12.75">
      <c r="A21" s="39" t="s">
        <v>57</v>
      </c>
      <c r="E21" s="40" t="s">
        <v>58</v>
      </c>
    </row>
    <row r="22" spans="1:5" ht="25.5">
      <c r="A22" t="s">
        <v>59</v>
      </c>
      <c r="E22" s="38" t="s">
        <v>3469</v>
      </c>
    </row>
    <row r="23" spans="1:16" ht="12.75">
      <c r="A23" s="26" t="s">
        <v>50</v>
      </c>
      <c s="31" t="s">
        <v>8140</v>
      </c>
      <c s="31" t="s">
        <v>8117</v>
      </c>
      <c s="26" t="s">
        <v>52</v>
      </c>
      <c s="32" t="s">
        <v>3467</v>
      </c>
      <c s="33" t="s">
        <v>2722</v>
      </c>
      <c s="34">
        <v>7.14</v>
      </c>
      <c s="35">
        <v>0</v>
      </c>
      <c s="36">
        <f>ROUND(ROUND(H23,2)*ROUND(G23,5),2)</f>
      </c>
      <c r="O23">
        <f>(I23*21)/100</f>
      </c>
      <c t="s">
        <v>27</v>
      </c>
    </row>
    <row r="24" spans="1:5" ht="12.75">
      <c r="A24" s="37" t="s">
        <v>55</v>
      </c>
      <c r="E24" s="38" t="s">
        <v>8118</v>
      </c>
    </row>
    <row r="25" spans="1:5" ht="12.75">
      <c r="A25" s="39" t="s">
        <v>57</v>
      </c>
      <c r="E25" s="40" t="s">
        <v>8141</v>
      </c>
    </row>
    <row r="26" spans="1:5" ht="25.5">
      <c r="A26" t="s">
        <v>59</v>
      </c>
      <c r="E26" s="38" t="s">
        <v>3469</v>
      </c>
    </row>
    <row r="27" spans="1:16" ht="12.75">
      <c r="A27" s="26" t="s">
        <v>50</v>
      </c>
      <c s="31" t="s">
        <v>8142</v>
      </c>
      <c s="31" t="s">
        <v>8121</v>
      </c>
      <c s="26" t="s">
        <v>52</v>
      </c>
      <c s="32" t="s">
        <v>8122</v>
      </c>
      <c s="33" t="s">
        <v>2722</v>
      </c>
      <c s="34">
        <v>2.04</v>
      </c>
      <c s="35">
        <v>0</v>
      </c>
      <c s="36">
        <f>ROUND(ROUND(H27,2)*ROUND(G27,5),2)</f>
      </c>
      <c r="O27">
        <f>(I27*21)/100</f>
      </c>
      <c t="s">
        <v>27</v>
      </c>
    </row>
    <row r="28" spans="1:5" ht="12.75">
      <c r="A28" s="37" t="s">
        <v>55</v>
      </c>
      <c r="E28" s="38" t="s">
        <v>58</v>
      </c>
    </row>
    <row r="29" spans="1:5" ht="12.75">
      <c r="A29" s="39" t="s">
        <v>57</v>
      </c>
      <c r="E29" s="40" t="s">
        <v>8143</v>
      </c>
    </row>
    <row r="30" spans="1:5" ht="25.5">
      <c r="A30" t="s">
        <v>59</v>
      </c>
      <c r="E30" s="38" t="s">
        <v>8124</v>
      </c>
    </row>
    <row r="31" spans="1:16" ht="12.75">
      <c r="A31" s="26" t="s">
        <v>50</v>
      </c>
      <c s="31" t="s">
        <v>8144</v>
      </c>
      <c s="31" t="s">
        <v>3102</v>
      </c>
      <c s="26" t="s">
        <v>52</v>
      </c>
      <c s="32" t="s">
        <v>3103</v>
      </c>
      <c s="33" t="s">
        <v>2722</v>
      </c>
      <c s="34">
        <v>2.9138</v>
      </c>
      <c s="35">
        <v>0</v>
      </c>
      <c s="36">
        <f>ROUND(ROUND(H31,2)*ROUND(G31,5),2)</f>
      </c>
      <c r="O31">
        <f>(I31*21)/100</f>
      </c>
      <c t="s">
        <v>27</v>
      </c>
    </row>
    <row r="32" spans="1:5" ht="12.75">
      <c r="A32" s="37" t="s">
        <v>55</v>
      </c>
      <c r="E32" s="38" t="s">
        <v>58</v>
      </c>
    </row>
    <row r="33" spans="1:5" ht="25.5">
      <c r="A33" s="39" t="s">
        <v>57</v>
      </c>
      <c r="E33" s="40" t="s">
        <v>8145</v>
      </c>
    </row>
    <row r="34" spans="1:5" ht="12.75">
      <c r="A34" t="s">
        <v>59</v>
      </c>
      <c r="E34" s="38" t="s">
        <v>58</v>
      </c>
    </row>
    <row r="35" spans="1:18" ht="12.75" customHeight="1">
      <c r="A35" s="6" t="s">
        <v>47</v>
      </c>
      <c s="6"/>
      <c s="43" t="s">
        <v>8146</v>
      </c>
      <c s="6"/>
      <c s="29" t="s">
        <v>8147</v>
      </c>
      <c s="6"/>
      <c s="6"/>
      <c s="6"/>
      <c s="44">
        <f>0+Q35</f>
      </c>
      <c r="O35">
        <f>0+R35</f>
      </c>
      <c r="Q35">
        <f>0+I36+I40</f>
      </c>
      <c>
        <f>0+O36+O40</f>
      </c>
    </row>
    <row r="36" spans="1:16" ht="12.75">
      <c r="A36" s="26" t="s">
        <v>50</v>
      </c>
      <c s="31" t="s">
        <v>8148</v>
      </c>
      <c s="31" t="s">
        <v>3102</v>
      </c>
      <c s="26" t="s">
        <v>52</v>
      </c>
      <c s="32" t="s">
        <v>3103</v>
      </c>
      <c s="33" t="s">
        <v>2722</v>
      </c>
      <c s="34">
        <v>45.23832</v>
      </c>
      <c s="35">
        <v>0</v>
      </c>
      <c s="36">
        <f>ROUND(ROUND(H36,2)*ROUND(G36,5),2)</f>
      </c>
      <c r="O36">
        <f>(I36*21)/100</f>
      </c>
      <c t="s">
        <v>27</v>
      </c>
    </row>
    <row r="37" spans="1:5" ht="12.75">
      <c r="A37" s="37" t="s">
        <v>55</v>
      </c>
      <c r="E37" s="38" t="s">
        <v>58</v>
      </c>
    </row>
    <row r="38" spans="1:5" ht="25.5">
      <c r="A38" s="39" t="s">
        <v>57</v>
      </c>
      <c r="E38" s="40" t="s">
        <v>8149</v>
      </c>
    </row>
    <row r="39" spans="1:5" ht="12.75">
      <c r="A39" t="s">
        <v>59</v>
      </c>
      <c r="E39" s="38" t="s">
        <v>58</v>
      </c>
    </row>
    <row r="40" spans="1:16" ht="12.75">
      <c r="A40" s="26" t="s">
        <v>50</v>
      </c>
      <c s="31" t="s">
        <v>8150</v>
      </c>
      <c s="31" t="s">
        <v>8151</v>
      </c>
      <c s="26" t="s">
        <v>52</v>
      </c>
      <c s="32" t="s">
        <v>8152</v>
      </c>
      <c s="33" t="s">
        <v>76</v>
      </c>
      <c s="34">
        <v>8.5</v>
      </c>
      <c s="35">
        <v>0</v>
      </c>
      <c s="36">
        <f>ROUND(ROUND(H40,2)*ROUND(G40,5),2)</f>
      </c>
      <c r="O40">
        <f>(I40*21)/100</f>
      </c>
      <c t="s">
        <v>27</v>
      </c>
    </row>
    <row r="41" spans="1:5" ht="12.75">
      <c r="A41" s="37" t="s">
        <v>55</v>
      </c>
      <c r="E41" s="38" t="s">
        <v>8153</v>
      </c>
    </row>
    <row r="42" spans="1:5" ht="12.75">
      <c r="A42" s="39" t="s">
        <v>57</v>
      </c>
      <c r="E42" s="40" t="s">
        <v>8154</v>
      </c>
    </row>
    <row r="43" spans="1:5" ht="140.25">
      <c r="A43" t="s">
        <v>59</v>
      </c>
      <c r="E43" s="38" t="s">
        <v>8155</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6.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0+O9+O18+O31</f>
      </c>
      <c t="s">
        <v>26</v>
      </c>
    </row>
    <row r="3" spans="1:16" ht="15" customHeight="1">
      <c r="A3" t="s">
        <v>11</v>
      </c>
      <c s="12" t="s">
        <v>13</v>
      </c>
      <c s="13" t="s">
        <v>14</v>
      </c>
      <c s="1"/>
      <c s="14" t="s">
        <v>15</v>
      </c>
      <c s="1"/>
      <c s="9"/>
      <c s="8" t="s">
        <v>8156</v>
      </c>
      <c s="41">
        <f>0+I9+I18+I31</f>
      </c>
      <c r="O3" t="s">
        <v>22</v>
      </c>
      <c t="s">
        <v>27</v>
      </c>
    </row>
    <row r="4" spans="1:16" ht="15" customHeight="1">
      <c r="A4" t="s">
        <v>16</v>
      </c>
      <c s="12" t="s">
        <v>17</v>
      </c>
      <c s="13" t="s">
        <v>3464</v>
      </c>
      <c s="1"/>
      <c s="14" t="s">
        <v>3465</v>
      </c>
      <c s="1"/>
      <c s="1"/>
      <c s="11"/>
      <c s="11"/>
      <c r="O4" t="s">
        <v>23</v>
      </c>
      <c t="s">
        <v>27</v>
      </c>
    </row>
    <row r="5" spans="1:16" ht="12.75" customHeight="1">
      <c r="A5" t="s">
        <v>20</v>
      </c>
      <c s="16" t="s">
        <v>21</v>
      </c>
      <c s="17" t="s">
        <v>8156</v>
      </c>
      <c s="6"/>
      <c s="18" t="s">
        <v>8157</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126</v>
      </c>
      <c s="27"/>
      <c s="29" t="s">
        <v>3181</v>
      </c>
      <c s="27"/>
      <c s="27"/>
      <c s="27"/>
      <c s="30">
        <f>0+Q9</f>
      </c>
      <c r="O9">
        <f>0+R9</f>
      </c>
      <c r="Q9">
        <f>0+I10+I14</f>
      </c>
      <c>
        <f>0+O10+O14</f>
      </c>
    </row>
    <row r="10" spans="1:16" ht="12.75">
      <c r="A10" s="26" t="s">
        <v>50</v>
      </c>
      <c s="31" t="s">
        <v>8159</v>
      </c>
      <c s="31" t="s">
        <v>8104</v>
      </c>
      <c s="26" t="s">
        <v>52</v>
      </c>
      <c s="32" t="s">
        <v>8105</v>
      </c>
      <c s="33" t="s">
        <v>135</v>
      </c>
      <c s="34">
        <v>900</v>
      </c>
      <c s="35">
        <v>0</v>
      </c>
      <c s="36">
        <f>ROUND(ROUND(H10,2)*ROUND(G10,5),2)</f>
      </c>
      <c r="O10">
        <f>(I10*21)/100</f>
      </c>
      <c t="s">
        <v>27</v>
      </c>
    </row>
    <row r="11" spans="1:5" ht="12.75">
      <c r="A11" s="37" t="s">
        <v>55</v>
      </c>
      <c r="E11" s="38" t="s">
        <v>58</v>
      </c>
    </row>
    <row r="12" spans="1:5" ht="12.75">
      <c r="A12" s="39" t="s">
        <v>57</v>
      </c>
      <c r="E12" s="40" t="s">
        <v>58</v>
      </c>
    </row>
    <row r="13" spans="1:5" ht="38.25">
      <c r="A13" t="s">
        <v>59</v>
      </c>
      <c r="E13" s="38" t="s">
        <v>8106</v>
      </c>
    </row>
    <row r="14" spans="1:16" ht="12.75">
      <c r="A14" s="26" t="s">
        <v>50</v>
      </c>
      <c s="31" t="s">
        <v>8160</v>
      </c>
      <c s="31" t="s">
        <v>8108</v>
      </c>
      <c s="26" t="s">
        <v>52</v>
      </c>
      <c s="32" t="s">
        <v>8109</v>
      </c>
      <c s="33" t="s">
        <v>2063</v>
      </c>
      <c s="34">
        <v>90</v>
      </c>
      <c s="35">
        <v>0</v>
      </c>
      <c s="36">
        <f>ROUND(ROUND(H14,2)*ROUND(G14,5),2)</f>
      </c>
      <c r="O14">
        <f>(I14*21)/100</f>
      </c>
      <c t="s">
        <v>27</v>
      </c>
    </row>
    <row r="15" spans="1:5" ht="12.75">
      <c r="A15" s="37" t="s">
        <v>55</v>
      </c>
      <c r="E15" s="38" t="s">
        <v>58</v>
      </c>
    </row>
    <row r="16" spans="1:5" ht="12.75">
      <c r="A16" s="39" t="s">
        <v>57</v>
      </c>
      <c r="E16" s="40" t="s">
        <v>8161</v>
      </c>
    </row>
    <row r="17" spans="1:5" ht="25.5">
      <c r="A17" t="s">
        <v>59</v>
      </c>
      <c r="E17" s="38" t="s">
        <v>8111</v>
      </c>
    </row>
    <row r="18" spans="1:18" ht="12.75" customHeight="1">
      <c r="A18" s="6" t="s">
        <v>47</v>
      </c>
      <c s="6"/>
      <c s="43" t="s">
        <v>132</v>
      </c>
      <c s="6"/>
      <c s="29" t="s">
        <v>2922</v>
      </c>
      <c s="6"/>
      <c s="6"/>
      <c s="6"/>
      <c s="44">
        <f>0+Q18</f>
      </c>
      <c r="O18">
        <f>0+R18</f>
      </c>
      <c r="Q18">
        <f>0+I19+I23+I27</f>
      </c>
      <c>
        <f>0+O19+O23+O27</f>
      </c>
    </row>
    <row r="19" spans="1:16" ht="12.75">
      <c r="A19" s="26" t="s">
        <v>50</v>
      </c>
      <c s="31" t="s">
        <v>8162</v>
      </c>
      <c s="31" t="s">
        <v>8113</v>
      </c>
      <c s="26" t="s">
        <v>52</v>
      </c>
      <c s="32" t="s">
        <v>8114</v>
      </c>
      <c s="33" t="s">
        <v>2722</v>
      </c>
      <c s="34">
        <v>-215.136</v>
      </c>
      <c s="35">
        <v>0</v>
      </c>
      <c s="36">
        <f>ROUND(ROUND(H19,2)*ROUND(G19,5),2)</f>
      </c>
      <c r="O19">
        <f>(I19*21)/100</f>
      </c>
      <c t="s">
        <v>27</v>
      </c>
    </row>
    <row r="20" spans="1:5" ht="12.75">
      <c r="A20" s="37" t="s">
        <v>55</v>
      </c>
      <c r="E20" s="38" t="s">
        <v>8115</v>
      </c>
    </row>
    <row r="21" spans="1:5" ht="12.75">
      <c r="A21" s="39" t="s">
        <v>57</v>
      </c>
      <c r="E21" s="40" t="s">
        <v>58</v>
      </c>
    </row>
    <row r="22" spans="1:5" ht="25.5">
      <c r="A22" t="s">
        <v>59</v>
      </c>
      <c r="E22" s="38" t="s">
        <v>3469</v>
      </c>
    </row>
    <row r="23" spans="1:16" ht="12.75">
      <c r="A23" s="26" t="s">
        <v>50</v>
      </c>
      <c s="31" t="s">
        <v>8163</v>
      </c>
      <c s="31" t="s">
        <v>8117</v>
      </c>
      <c s="26" t="s">
        <v>52</v>
      </c>
      <c s="32" t="s">
        <v>3467</v>
      </c>
      <c s="33" t="s">
        <v>2722</v>
      </c>
      <c s="34">
        <v>215.136</v>
      </c>
      <c s="35">
        <v>0</v>
      </c>
      <c s="36">
        <f>ROUND(ROUND(H23,2)*ROUND(G23,5),2)</f>
      </c>
      <c r="O23">
        <f>(I23*21)/100</f>
      </c>
      <c t="s">
        <v>27</v>
      </c>
    </row>
    <row r="24" spans="1:5" ht="12.75">
      <c r="A24" s="37" t="s">
        <v>55</v>
      </c>
      <c r="E24" s="38" t="s">
        <v>8118</v>
      </c>
    </row>
    <row r="25" spans="1:5" ht="12.75">
      <c r="A25" s="39" t="s">
        <v>57</v>
      </c>
      <c r="E25" s="40" t="s">
        <v>8164</v>
      </c>
    </row>
    <row r="26" spans="1:5" ht="25.5">
      <c r="A26" t="s">
        <v>59</v>
      </c>
      <c r="E26" s="38" t="s">
        <v>3469</v>
      </c>
    </row>
    <row r="27" spans="1:16" ht="12.75">
      <c r="A27" s="26" t="s">
        <v>50</v>
      </c>
      <c s="31" t="s">
        <v>8165</v>
      </c>
      <c s="31" t="s">
        <v>8121</v>
      </c>
      <c s="26" t="s">
        <v>52</v>
      </c>
      <c s="32" t="s">
        <v>8122</v>
      </c>
      <c s="33" t="s">
        <v>2722</v>
      </c>
      <c s="34">
        <v>35.856</v>
      </c>
      <c s="35">
        <v>0</v>
      </c>
      <c s="36">
        <f>ROUND(ROUND(H27,2)*ROUND(G27,5),2)</f>
      </c>
      <c r="O27">
        <f>(I27*21)/100</f>
      </c>
      <c t="s">
        <v>27</v>
      </c>
    </row>
    <row r="28" spans="1:5" ht="12.75">
      <c r="A28" s="37" t="s">
        <v>55</v>
      </c>
      <c r="E28" s="38" t="s">
        <v>58</v>
      </c>
    </row>
    <row r="29" spans="1:5" ht="12.75">
      <c r="A29" s="39" t="s">
        <v>57</v>
      </c>
      <c r="E29" s="40" t="s">
        <v>8166</v>
      </c>
    </row>
    <row r="30" spans="1:5" ht="25.5">
      <c r="A30" t="s">
        <v>59</v>
      </c>
      <c r="E30" s="38" t="s">
        <v>8124</v>
      </c>
    </row>
    <row r="31" spans="1:18" ht="12.75" customHeight="1">
      <c r="A31" s="6" t="s">
        <v>47</v>
      </c>
      <c s="6"/>
      <c s="43" t="s">
        <v>8146</v>
      </c>
      <c s="6"/>
      <c s="29" t="s">
        <v>8147</v>
      </c>
      <c s="6"/>
      <c s="6"/>
      <c s="6"/>
      <c s="44">
        <f>0+Q31</f>
      </c>
      <c r="O31">
        <f>0+R31</f>
      </c>
      <c r="Q31">
        <f>0+I32</f>
      </c>
      <c>
        <f>0+O32</f>
      </c>
    </row>
    <row r="32" spans="1:16" ht="12.75">
      <c r="A32" s="26" t="s">
        <v>50</v>
      </c>
      <c s="31" t="s">
        <v>8167</v>
      </c>
      <c s="31" t="s">
        <v>8168</v>
      </c>
      <c s="26" t="s">
        <v>52</v>
      </c>
      <c s="32" t="s">
        <v>8169</v>
      </c>
      <c s="33" t="s">
        <v>76</v>
      </c>
      <c s="34">
        <v>149.4</v>
      </c>
      <c s="35">
        <v>0</v>
      </c>
      <c s="36">
        <f>ROUND(ROUND(H32,2)*ROUND(G32,5),2)</f>
      </c>
      <c r="O32">
        <f>(I32*21)/100</f>
      </c>
      <c t="s">
        <v>27</v>
      </c>
    </row>
    <row r="33" spans="1:5" ht="12.75">
      <c r="A33" s="37" t="s">
        <v>55</v>
      </c>
      <c r="E33" s="38" t="s">
        <v>8170</v>
      </c>
    </row>
    <row r="34" spans="1:5" ht="12.75">
      <c r="A34" s="39" t="s">
        <v>57</v>
      </c>
      <c r="E34" s="40" t="s">
        <v>8171</v>
      </c>
    </row>
    <row r="35" spans="1:5" ht="140.25">
      <c r="A35" t="s">
        <v>59</v>
      </c>
      <c r="E35" s="38" t="s">
        <v>8172</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7.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0+O9+O18+O31</f>
      </c>
      <c t="s">
        <v>26</v>
      </c>
    </row>
    <row r="3" spans="1:16" ht="15" customHeight="1">
      <c r="A3" t="s">
        <v>11</v>
      </c>
      <c s="12" t="s">
        <v>13</v>
      </c>
      <c s="13" t="s">
        <v>14</v>
      </c>
      <c s="1"/>
      <c s="14" t="s">
        <v>15</v>
      </c>
      <c s="1"/>
      <c s="9"/>
      <c s="8" t="s">
        <v>8173</v>
      </c>
      <c s="41">
        <f>0+I9+I18+I31</f>
      </c>
      <c r="O3" t="s">
        <v>22</v>
      </c>
      <c t="s">
        <v>27</v>
      </c>
    </row>
    <row r="4" spans="1:16" ht="15" customHeight="1">
      <c r="A4" t="s">
        <v>16</v>
      </c>
      <c s="12" t="s">
        <v>17</v>
      </c>
      <c s="13" t="s">
        <v>3464</v>
      </c>
      <c s="1"/>
      <c s="14" t="s">
        <v>3465</v>
      </c>
      <c s="1"/>
      <c s="1"/>
      <c s="11"/>
      <c s="11"/>
      <c r="O4" t="s">
        <v>23</v>
      </c>
      <c t="s">
        <v>27</v>
      </c>
    </row>
    <row r="5" spans="1:16" ht="12.75" customHeight="1">
      <c r="A5" t="s">
        <v>20</v>
      </c>
      <c s="16" t="s">
        <v>21</v>
      </c>
      <c s="17" t="s">
        <v>8173</v>
      </c>
      <c s="6"/>
      <c s="18" t="s">
        <v>8174</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126</v>
      </c>
      <c s="27"/>
      <c s="29" t="s">
        <v>3181</v>
      </c>
      <c s="27"/>
      <c s="27"/>
      <c s="27"/>
      <c s="30">
        <f>0+Q9</f>
      </c>
      <c r="O9">
        <f>0+R9</f>
      </c>
      <c r="Q9">
        <f>0+I10+I14</f>
      </c>
      <c>
        <f>0+O10+O14</f>
      </c>
    </row>
    <row r="10" spans="1:16" ht="12.75">
      <c r="A10" s="26" t="s">
        <v>50</v>
      </c>
      <c s="31" t="s">
        <v>8176</v>
      </c>
      <c s="31" t="s">
        <v>8104</v>
      </c>
      <c s="26" t="s">
        <v>52</v>
      </c>
      <c s="32" t="s">
        <v>8105</v>
      </c>
      <c s="33" t="s">
        <v>135</v>
      </c>
      <c s="34">
        <v>450</v>
      </c>
      <c s="35">
        <v>0</v>
      </c>
      <c s="36">
        <f>ROUND(ROUND(H10,2)*ROUND(G10,5),2)</f>
      </c>
      <c r="O10">
        <f>(I10*21)/100</f>
      </c>
      <c t="s">
        <v>27</v>
      </c>
    </row>
    <row r="11" spans="1:5" ht="12.75">
      <c r="A11" s="37" t="s">
        <v>55</v>
      </c>
      <c r="E11" s="38" t="s">
        <v>58</v>
      </c>
    </row>
    <row r="12" spans="1:5" ht="12.75">
      <c r="A12" s="39" t="s">
        <v>57</v>
      </c>
      <c r="E12" s="40" t="s">
        <v>8177</v>
      </c>
    </row>
    <row r="13" spans="1:5" ht="38.25">
      <c r="A13" t="s">
        <v>59</v>
      </c>
      <c r="E13" s="38" t="s">
        <v>8106</v>
      </c>
    </row>
    <row r="14" spans="1:16" ht="12.75">
      <c r="A14" s="26" t="s">
        <v>50</v>
      </c>
      <c s="31" t="s">
        <v>8178</v>
      </c>
      <c s="31" t="s">
        <v>8108</v>
      </c>
      <c s="26" t="s">
        <v>52</v>
      </c>
      <c s="32" t="s">
        <v>8109</v>
      </c>
      <c s="33" t="s">
        <v>2063</v>
      </c>
      <c s="34">
        <v>45</v>
      </c>
      <c s="35">
        <v>0</v>
      </c>
      <c s="36">
        <f>ROUND(ROUND(H14,2)*ROUND(G14,5),2)</f>
      </c>
      <c r="O14">
        <f>(I14*21)/100</f>
      </c>
      <c t="s">
        <v>27</v>
      </c>
    </row>
    <row r="15" spans="1:5" ht="12.75">
      <c r="A15" s="37" t="s">
        <v>55</v>
      </c>
      <c r="E15" s="38" t="s">
        <v>58</v>
      </c>
    </row>
    <row r="16" spans="1:5" ht="12.75">
      <c r="A16" s="39" t="s">
        <v>57</v>
      </c>
      <c r="E16" s="40" t="s">
        <v>8179</v>
      </c>
    </row>
    <row r="17" spans="1:5" ht="25.5">
      <c r="A17" t="s">
        <v>59</v>
      </c>
      <c r="E17" s="38" t="s">
        <v>8111</v>
      </c>
    </row>
    <row r="18" spans="1:18" ht="12.75" customHeight="1">
      <c r="A18" s="6" t="s">
        <v>47</v>
      </c>
      <c s="6"/>
      <c s="43" t="s">
        <v>132</v>
      </c>
      <c s="6"/>
      <c s="29" t="s">
        <v>2922</v>
      </c>
      <c s="6"/>
      <c s="6"/>
      <c s="6"/>
      <c s="44">
        <f>0+Q18</f>
      </c>
      <c r="O18">
        <f>0+R18</f>
      </c>
      <c r="Q18">
        <f>0+I19+I23+I27</f>
      </c>
      <c>
        <f>0+O19+O23+O27</f>
      </c>
    </row>
    <row r="19" spans="1:16" ht="12.75">
      <c r="A19" s="26" t="s">
        <v>50</v>
      </c>
      <c s="31" t="s">
        <v>8180</v>
      </c>
      <c s="31" t="s">
        <v>8181</v>
      </c>
      <c s="26" t="s">
        <v>52</v>
      </c>
      <c s="32" t="s">
        <v>8182</v>
      </c>
      <c s="33" t="s">
        <v>2722</v>
      </c>
      <c s="34">
        <v>-75</v>
      </c>
      <c s="35">
        <v>0</v>
      </c>
      <c s="36">
        <f>ROUND(ROUND(H19,2)*ROUND(G19,5),2)</f>
      </c>
      <c r="O19">
        <f>(I19*21)/100</f>
      </c>
      <c t="s">
        <v>27</v>
      </c>
    </row>
    <row r="20" spans="1:5" ht="12.75">
      <c r="A20" s="37" t="s">
        <v>55</v>
      </c>
      <c r="E20" s="38" t="s">
        <v>58</v>
      </c>
    </row>
    <row r="21" spans="1:5" ht="12.75">
      <c r="A21" s="39" t="s">
        <v>57</v>
      </c>
      <c r="E21" s="40" t="s">
        <v>8183</v>
      </c>
    </row>
    <row r="22" spans="1:5" ht="76.5">
      <c r="A22" t="s">
        <v>59</v>
      </c>
      <c r="E22" s="38" t="s">
        <v>8184</v>
      </c>
    </row>
    <row r="23" spans="1:16" ht="12.75">
      <c r="A23" s="26" t="s">
        <v>50</v>
      </c>
      <c s="31" t="s">
        <v>8185</v>
      </c>
      <c s="31" t="s">
        <v>8186</v>
      </c>
      <c s="26" t="s">
        <v>52</v>
      </c>
      <c s="32" t="s">
        <v>8187</v>
      </c>
      <c s="33" t="s">
        <v>2722</v>
      </c>
      <c s="34">
        <v>75</v>
      </c>
      <c s="35">
        <v>0</v>
      </c>
      <c s="36">
        <f>ROUND(ROUND(H23,2)*ROUND(G23,5),2)</f>
      </c>
      <c r="O23">
        <f>(I23*21)/100</f>
      </c>
      <c t="s">
        <v>27</v>
      </c>
    </row>
    <row r="24" spans="1:5" ht="12.75">
      <c r="A24" s="37" t="s">
        <v>55</v>
      </c>
      <c r="E24" s="38" t="s">
        <v>58</v>
      </c>
    </row>
    <row r="25" spans="1:5" ht="12.75">
      <c r="A25" s="39" t="s">
        <v>57</v>
      </c>
      <c r="E25" s="40" t="s">
        <v>8188</v>
      </c>
    </row>
    <row r="26" spans="1:5" ht="12.75">
      <c r="A26" t="s">
        <v>59</v>
      </c>
      <c r="E26" s="38" t="s">
        <v>58</v>
      </c>
    </row>
    <row r="27" spans="1:16" ht="12.75">
      <c r="A27" s="26" t="s">
        <v>50</v>
      </c>
      <c s="31" t="s">
        <v>8189</v>
      </c>
      <c s="31" t="s">
        <v>8190</v>
      </c>
      <c s="26" t="s">
        <v>52</v>
      </c>
      <c s="32" t="s">
        <v>8191</v>
      </c>
      <c s="33" t="s">
        <v>2722</v>
      </c>
      <c s="34">
        <v>37.5</v>
      </c>
      <c s="35">
        <v>0</v>
      </c>
      <c s="36">
        <f>ROUND(ROUND(H27,2)*ROUND(G27,5),2)</f>
      </c>
      <c r="O27">
        <f>(I27*21)/100</f>
      </c>
      <c t="s">
        <v>27</v>
      </c>
    </row>
    <row r="28" spans="1:5" ht="12.75">
      <c r="A28" s="37" t="s">
        <v>55</v>
      </c>
      <c r="E28" s="38" t="s">
        <v>58</v>
      </c>
    </row>
    <row r="29" spans="1:5" ht="12.75">
      <c r="A29" s="39" t="s">
        <v>57</v>
      </c>
      <c r="E29" s="40" t="s">
        <v>8192</v>
      </c>
    </row>
    <row r="30" spans="1:5" ht="25.5">
      <c r="A30" t="s">
        <v>59</v>
      </c>
      <c r="E30" s="38" t="s">
        <v>8124</v>
      </c>
    </row>
    <row r="31" spans="1:18" ht="12.75" customHeight="1">
      <c r="A31" s="6" t="s">
        <v>47</v>
      </c>
      <c s="6"/>
      <c s="43" t="s">
        <v>89</v>
      </c>
      <c s="6"/>
      <c s="29" t="s">
        <v>8193</v>
      </c>
      <c s="6"/>
      <c s="6"/>
      <c s="6"/>
      <c s="44">
        <f>0+Q31</f>
      </c>
      <c r="O31">
        <f>0+R31</f>
      </c>
      <c r="Q31">
        <f>0+I32</f>
      </c>
      <c>
        <f>0+O32</f>
      </c>
    </row>
    <row r="32" spans="1:16" ht="12.75">
      <c r="A32" s="26" t="s">
        <v>50</v>
      </c>
      <c s="31" t="s">
        <v>8194</v>
      </c>
      <c s="31" t="s">
        <v>8195</v>
      </c>
      <c s="26" t="s">
        <v>52</v>
      </c>
      <c s="32" t="s">
        <v>8196</v>
      </c>
      <c s="33" t="s">
        <v>163</v>
      </c>
      <c s="34">
        <v>1</v>
      </c>
      <c s="35">
        <v>0</v>
      </c>
      <c s="36">
        <f>ROUND(ROUND(H32,2)*ROUND(G32,5),2)</f>
      </c>
      <c r="O32">
        <f>(I32*21)/100</f>
      </c>
      <c t="s">
        <v>27</v>
      </c>
    </row>
    <row r="33" spans="1:5" ht="12.75">
      <c r="A33" s="37" t="s">
        <v>55</v>
      </c>
      <c r="E33" s="38" t="s">
        <v>58</v>
      </c>
    </row>
    <row r="34" spans="1:5" ht="12.75">
      <c r="A34" s="39" t="s">
        <v>57</v>
      </c>
      <c r="E34" s="40" t="s">
        <v>58</v>
      </c>
    </row>
    <row r="35" spans="1:5" ht="76.5">
      <c r="A35" t="s">
        <v>59</v>
      </c>
      <c r="E35" s="38" t="s">
        <v>8197</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8.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0+O9+O18+O35</f>
      </c>
      <c t="s">
        <v>26</v>
      </c>
    </row>
    <row r="3" spans="1:16" ht="15" customHeight="1">
      <c r="A3" t="s">
        <v>11</v>
      </c>
      <c s="12" t="s">
        <v>13</v>
      </c>
      <c s="13" t="s">
        <v>14</v>
      </c>
      <c s="1"/>
      <c s="14" t="s">
        <v>15</v>
      </c>
      <c s="1"/>
      <c s="9"/>
      <c s="8" t="s">
        <v>8198</v>
      </c>
      <c s="41">
        <f>0+I9+I18+I35</f>
      </c>
      <c r="O3" t="s">
        <v>22</v>
      </c>
      <c t="s">
        <v>27</v>
      </c>
    </row>
    <row r="4" spans="1:16" ht="15" customHeight="1">
      <c r="A4" t="s">
        <v>16</v>
      </c>
      <c s="12" t="s">
        <v>17</v>
      </c>
      <c s="13" t="s">
        <v>3464</v>
      </c>
      <c s="1"/>
      <c s="14" t="s">
        <v>3465</v>
      </c>
      <c s="1"/>
      <c s="1"/>
      <c s="11"/>
      <c s="11"/>
      <c r="O4" t="s">
        <v>23</v>
      </c>
      <c t="s">
        <v>27</v>
      </c>
    </row>
    <row r="5" spans="1:16" ht="12.75" customHeight="1">
      <c r="A5" t="s">
        <v>20</v>
      </c>
      <c s="16" t="s">
        <v>21</v>
      </c>
      <c s="17" t="s">
        <v>8198</v>
      </c>
      <c s="6"/>
      <c s="18" t="s">
        <v>8199</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126</v>
      </c>
      <c s="27"/>
      <c s="29" t="s">
        <v>3181</v>
      </c>
      <c s="27"/>
      <c s="27"/>
      <c s="27"/>
      <c s="30">
        <f>0+Q9</f>
      </c>
      <c r="O9">
        <f>0+R9</f>
      </c>
      <c r="Q9">
        <f>0+I10+I14</f>
      </c>
      <c>
        <f>0+O10+O14</f>
      </c>
    </row>
    <row r="10" spans="1:16" ht="12.75">
      <c r="A10" s="26" t="s">
        <v>50</v>
      </c>
      <c s="31" t="s">
        <v>8201</v>
      </c>
      <c s="31" t="s">
        <v>8104</v>
      </c>
      <c s="26" t="s">
        <v>52</v>
      </c>
      <c s="32" t="s">
        <v>8105</v>
      </c>
      <c s="33" t="s">
        <v>135</v>
      </c>
      <c s="34">
        <v>600</v>
      </c>
      <c s="35">
        <v>0</v>
      </c>
      <c s="36">
        <f>ROUND(ROUND(H10,2)*ROUND(G10,5),2)</f>
      </c>
      <c r="O10">
        <f>(I10*21)/100</f>
      </c>
      <c t="s">
        <v>27</v>
      </c>
    </row>
    <row r="11" spans="1:5" ht="12.75">
      <c r="A11" s="37" t="s">
        <v>55</v>
      </c>
      <c r="E11" s="38" t="s">
        <v>58</v>
      </c>
    </row>
    <row r="12" spans="1:5" ht="12.75">
      <c r="A12" s="39" t="s">
        <v>57</v>
      </c>
      <c r="E12" s="40" t="s">
        <v>58</v>
      </c>
    </row>
    <row r="13" spans="1:5" ht="38.25">
      <c r="A13" t="s">
        <v>59</v>
      </c>
      <c r="E13" s="38" t="s">
        <v>8106</v>
      </c>
    </row>
    <row r="14" spans="1:16" ht="12.75">
      <c r="A14" s="26" t="s">
        <v>50</v>
      </c>
      <c s="31" t="s">
        <v>8202</v>
      </c>
      <c s="31" t="s">
        <v>8108</v>
      </c>
      <c s="26" t="s">
        <v>52</v>
      </c>
      <c s="32" t="s">
        <v>8109</v>
      </c>
      <c s="33" t="s">
        <v>2063</v>
      </c>
      <c s="34">
        <v>60</v>
      </c>
      <c s="35">
        <v>0</v>
      </c>
      <c s="36">
        <f>ROUND(ROUND(H14,2)*ROUND(G14,5),2)</f>
      </c>
      <c r="O14">
        <f>(I14*21)/100</f>
      </c>
      <c t="s">
        <v>27</v>
      </c>
    </row>
    <row r="15" spans="1:5" ht="12.75">
      <c r="A15" s="37" t="s">
        <v>55</v>
      </c>
      <c r="E15" s="38" t="s">
        <v>58</v>
      </c>
    </row>
    <row r="16" spans="1:5" ht="12.75">
      <c r="A16" s="39" t="s">
        <v>57</v>
      </c>
      <c r="E16" s="40" t="s">
        <v>8203</v>
      </c>
    </row>
    <row r="17" spans="1:5" ht="25.5">
      <c r="A17" t="s">
        <v>59</v>
      </c>
      <c r="E17" s="38" t="s">
        <v>8111</v>
      </c>
    </row>
    <row r="18" spans="1:18" ht="12.75" customHeight="1">
      <c r="A18" s="6" t="s">
        <v>47</v>
      </c>
      <c s="6"/>
      <c s="43" t="s">
        <v>132</v>
      </c>
      <c s="6"/>
      <c s="29" t="s">
        <v>2922</v>
      </c>
      <c s="6"/>
      <c s="6"/>
      <c s="6"/>
      <c s="44">
        <f>0+Q18</f>
      </c>
      <c r="O18">
        <f>0+R18</f>
      </c>
      <c r="Q18">
        <f>0+I19+I23+I27+I31</f>
      </c>
      <c>
        <f>0+O19+O23+O27+O31</f>
      </c>
    </row>
    <row r="19" spans="1:16" ht="12.75">
      <c r="A19" s="26" t="s">
        <v>50</v>
      </c>
      <c s="31" t="s">
        <v>8204</v>
      </c>
      <c s="31" t="s">
        <v>8113</v>
      </c>
      <c s="26" t="s">
        <v>52</v>
      </c>
      <c s="32" t="s">
        <v>8114</v>
      </c>
      <c s="33" t="s">
        <v>2722</v>
      </c>
      <c s="34">
        <v>-94.5</v>
      </c>
      <c s="35">
        <v>0</v>
      </c>
      <c s="36">
        <f>ROUND(ROUND(H19,2)*ROUND(G19,5),2)</f>
      </c>
      <c r="O19">
        <f>(I19*21)/100</f>
      </c>
      <c t="s">
        <v>27</v>
      </c>
    </row>
    <row r="20" spans="1:5" ht="12.75">
      <c r="A20" s="37" t="s">
        <v>55</v>
      </c>
      <c r="E20" s="38" t="s">
        <v>8115</v>
      </c>
    </row>
    <row r="21" spans="1:5" ht="12.75">
      <c r="A21" s="39" t="s">
        <v>57</v>
      </c>
      <c r="E21" s="40" t="s">
        <v>58</v>
      </c>
    </row>
    <row r="22" spans="1:5" ht="25.5">
      <c r="A22" t="s">
        <v>59</v>
      </c>
      <c r="E22" s="38" t="s">
        <v>3469</v>
      </c>
    </row>
    <row r="23" spans="1:16" ht="12.75">
      <c r="A23" s="26" t="s">
        <v>50</v>
      </c>
      <c s="31" t="s">
        <v>8205</v>
      </c>
      <c s="31" t="s">
        <v>8117</v>
      </c>
      <c s="26" t="s">
        <v>52</v>
      </c>
      <c s="32" t="s">
        <v>3467</v>
      </c>
      <c s="33" t="s">
        <v>2722</v>
      </c>
      <c s="34">
        <v>94.5</v>
      </c>
      <c s="35">
        <v>0</v>
      </c>
      <c s="36">
        <f>ROUND(ROUND(H23,2)*ROUND(G23,5),2)</f>
      </c>
      <c r="O23">
        <f>(I23*21)/100</f>
      </c>
      <c t="s">
        <v>27</v>
      </c>
    </row>
    <row r="24" spans="1:5" ht="12.75">
      <c r="A24" s="37" t="s">
        <v>55</v>
      </c>
      <c r="E24" s="38" t="s">
        <v>8118</v>
      </c>
    </row>
    <row r="25" spans="1:5" ht="12.75">
      <c r="A25" s="39" t="s">
        <v>57</v>
      </c>
      <c r="E25" s="40" t="s">
        <v>8206</v>
      </c>
    </row>
    <row r="26" spans="1:5" ht="25.5">
      <c r="A26" t="s">
        <v>59</v>
      </c>
      <c r="E26" s="38" t="s">
        <v>3469</v>
      </c>
    </row>
    <row r="27" spans="1:16" ht="12.75">
      <c r="A27" s="26" t="s">
        <v>50</v>
      </c>
      <c s="31" t="s">
        <v>8207</v>
      </c>
      <c s="31" t="s">
        <v>8121</v>
      </c>
      <c s="26" t="s">
        <v>52</v>
      </c>
      <c s="32" t="s">
        <v>8122</v>
      </c>
      <c s="33" t="s">
        <v>2722</v>
      </c>
      <c s="34">
        <v>27</v>
      </c>
      <c s="35">
        <v>0</v>
      </c>
      <c s="36">
        <f>ROUND(ROUND(H27,2)*ROUND(G27,5),2)</f>
      </c>
      <c r="O27">
        <f>(I27*21)/100</f>
      </c>
      <c t="s">
        <v>27</v>
      </c>
    </row>
    <row r="28" spans="1:5" ht="12.75">
      <c r="A28" s="37" t="s">
        <v>55</v>
      </c>
      <c r="E28" s="38" t="s">
        <v>58</v>
      </c>
    </row>
    <row r="29" spans="1:5" ht="12.75">
      <c r="A29" s="39" t="s">
        <v>57</v>
      </c>
      <c r="E29" s="40" t="s">
        <v>8208</v>
      </c>
    </row>
    <row r="30" spans="1:5" ht="25.5">
      <c r="A30" t="s">
        <v>59</v>
      </c>
      <c r="E30" s="38" t="s">
        <v>8124</v>
      </c>
    </row>
    <row r="31" spans="1:16" ht="12.75">
      <c r="A31" s="26" t="s">
        <v>50</v>
      </c>
      <c s="31" t="s">
        <v>8209</v>
      </c>
      <c s="31" t="s">
        <v>3102</v>
      </c>
      <c s="26" t="s">
        <v>52</v>
      </c>
      <c s="32" t="s">
        <v>3103</v>
      </c>
      <c s="33" t="s">
        <v>2722</v>
      </c>
      <c s="34">
        <v>34.065</v>
      </c>
      <c s="35">
        <v>0</v>
      </c>
      <c s="36">
        <f>ROUND(ROUND(H31,2)*ROUND(G31,5),2)</f>
      </c>
      <c r="O31">
        <f>(I31*21)/100</f>
      </c>
      <c t="s">
        <v>27</v>
      </c>
    </row>
    <row r="32" spans="1:5" ht="12.75">
      <c r="A32" s="37" t="s">
        <v>55</v>
      </c>
      <c r="E32" s="38" t="s">
        <v>58</v>
      </c>
    </row>
    <row r="33" spans="1:5" ht="25.5">
      <c r="A33" s="39" t="s">
        <v>57</v>
      </c>
      <c r="E33" s="40" t="s">
        <v>8210</v>
      </c>
    </row>
    <row r="34" spans="1:5" ht="12.75">
      <c r="A34" t="s">
        <v>59</v>
      </c>
      <c r="E34" s="38" t="s">
        <v>58</v>
      </c>
    </row>
    <row r="35" spans="1:18" ht="12.75" customHeight="1">
      <c r="A35" s="6" t="s">
        <v>47</v>
      </c>
      <c s="6"/>
      <c s="43" t="s">
        <v>8146</v>
      </c>
      <c s="6"/>
      <c s="29" t="s">
        <v>8147</v>
      </c>
      <c s="6"/>
      <c s="6"/>
      <c s="6"/>
      <c s="44">
        <f>0+Q35</f>
      </c>
      <c r="O35">
        <f>0+R35</f>
      </c>
      <c r="Q35">
        <f>0+I36</f>
      </c>
      <c>
        <f>0+O36</f>
      </c>
    </row>
    <row r="36" spans="1:16" ht="12.75">
      <c r="A36" s="26" t="s">
        <v>50</v>
      </c>
      <c s="31" t="s">
        <v>8211</v>
      </c>
      <c s="31" t="s">
        <v>8151</v>
      </c>
      <c s="26" t="s">
        <v>52</v>
      </c>
      <c s="32" t="s">
        <v>8152</v>
      </c>
      <c s="33" t="s">
        <v>76</v>
      </c>
      <c s="34">
        <v>112.5</v>
      </c>
      <c s="35">
        <v>0</v>
      </c>
      <c s="36">
        <f>ROUND(ROUND(H36,2)*ROUND(G36,5),2)</f>
      </c>
      <c r="O36">
        <f>(I36*21)/100</f>
      </c>
      <c t="s">
        <v>27</v>
      </c>
    </row>
    <row r="37" spans="1:5" ht="12.75">
      <c r="A37" s="37" t="s">
        <v>55</v>
      </c>
      <c r="E37" s="38" t="s">
        <v>8153</v>
      </c>
    </row>
    <row r="38" spans="1:5" ht="12.75">
      <c r="A38" s="39" t="s">
        <v>57</v>
      </c>
      <c r="E38" s="40" t="s">
        <v>8212</v>
      </c>
    </row>
    <row r="39" spans="1:5" ht="140.25">
      <c r="A39" t="s">
        <v>59</v>
      </c>
      <c r="E39" s="38" t="s">
        <v>8155</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9.xml><?xml version="1.0" encoding="utf-8"?>
<worksheet xmlns="http://schemas.openxmlformats.org/spreadsheetml/2006/main" xmlns:r="http://schemas.openxmlformats.org/officeDocument/2006/relationships">
  <sheetPr>
    <pageSetUpPr fitToPage="1"/>
  </sheetPr>
  <dimension ref="A1:R3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0+O9+O26</f>
      </c>
      <c t="s">
        <v>26</v>
      </c>
    </row>
    <row r="3" spans="1:16" ht="15" customHeight="1">
      <c r="A3" t="s">
        <v>11</v>
      </c>
      <c s="12" t="s">
        <v>13</v>
      </c>
      <c s="13" t="s">
        <v>14</v>
      </c>
      <c s="1"/>
      <c s="14" t="s">
        <v>15</v>
      </c>
      <c s="1"/>
      <c s="9"/>
      <c s="8" t="s">
        <v>8213</v>
      </c>
      <c s="41">
        <f>0+I9+I26</f>
      </c>
      <c r="O3" t="s">
        <v>22</v>
      </c>
      <c t="s">
        <v>27</v>
      </c>
    </row>
    <row r="4" spans="1:16" ht="15" customHeight="1">
      <c r="A4" t="s">
        <v>16</v>
      </c>
      <c s="12" t="s">
        <v>17</v>
      </c>
      <c s="13" t="s">
        <v>3464</v>
      </c>
      <c s="1"/>
      <c s="14" t="s">
        <v>3465</v>
      </c>
      <c s="1"/>
      <c s="1"/>
      <c s="11"/>
      <c s="11"/>
      <c r="O4" t="s">
        <v>23</v>
      </c>
      <c t="s">
        <v>27</v>
      </c>
    </row>
    <row r="5" spans="1:16" ht="12.75" customHeight="1">
      <c r="A5" t="s">
        <v>20</v>
      </c>
      <c s="16" t="s">
        <v>21</v>
      </c>
      <c s="17" t="s">
        <v>8213</v>
      </c>
      <c s="6"/>
      <c s="18" t="s">
        <v>8214</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132</v>
      </c>
      <c s="27"/>
      <c s="29" t="s">
        <v>2922</v>
      </c>
      <c s="27"/>
      <c s="27"/>
      <c s="27"/>
      <c s="30">
        <f>0+Q9</f>
      </c>
      <c r="O9">
        <f>0+R9</f>
      </c>
      <c r="Q9">
        <f>0+I10+I14+I18+I22</f>
      </c>
      <c>
        <f>0+O10+O14+O18+O22</f>
      </c>
    </row>
    <row r="10" spans="1:16" ht="12.75">
      <c r="A10" s="26" t="s">
        <v>50</v>
      </c>
      <c s="31" t="s">
        <v>8216</v>
      </c>
      <c s="31" t="s">
        <v>8113</v>
      </c>
      <c s="26" t="s">
        <v>52</v>
      </c>
      <c s="32" t="s">
        <v>8114</v>
      </c>
      <c s="33" t="s">
        <v>2722</v>
      </c>
      <c s="34">
        <v>-81.36</v>
      </c>
      <c s="35">
        <v>0</v>
      </c>
      <c s="36">
        <f>ROUND(ROUND(H10,2)*ROUND(G10,5),2)</f>
      </c>
      <c r="O10">
        <f>(I10*21)/100</f>
      </c>
      <c t="s">
        <v>27</v>
      </c>
    </row>
    <row r="11" spans="1:5" ht="12.75">
      <c r="A11" s="37" t="s">
        <v>55</v>
      </c>
      <c r="E11" s="38" t="s">
        <v>8115</v>
      </c>
    </row>
    <row r="12" spans="1:5" ht="12.75">
      <c r="A12" s="39" t="s">
        <v>57</v>
      </c>
      <c r="E12" s="40" t="s">
        <v>58</v>
      </c>
    </row>
    <row r="13" spans="1:5" ht="25.5">
      <c r="A13" t="s">
        <v>59</v>
      </c>
      <c r="E13" s="38" t="s">
        <v>3469</v>
      </c>
    </row>
    <row r="14" spans="1:16" ht="12.75">
      <c r="A14" s="26" t="s">
        <v>50</v>
      </c>
      <c s="31" t="s">
        <v>8217</v>
      </c>
      <c s="31" t="s">
        <v>8117</v>
      </c>
      <c s="26" t="s">
        <v>52</v>
      </c>
      <c s="32" t="s">
        <v>3467</v>
      </c>
      <c s="33" t="s">
        <v>2722</v>
      </c>
      <c s="34">
        <v>81.36</v>
      </c>
      <c s="35">
        <v>0</v>
      </c>
      <c s="36">
        <f>ROUND(ROUND(H14,2)*ROUND(G14,5),2)</f>
      </c>
      <c r="O14">
        <f>(I14*21)/100</f>
      </c>
      <c t="s">
        <v>27</v>
      </c>
    </row>
    <row r="15" spans="1:5" ht="12.75">
      <c r="A15" s="37" t="s">
        <v>55</v>
      </c>
      <c r="E15" s="38" t="s">
        <v>8118</v>
      </c>
    </row>
    <row r="16" spans="1:5" ht="12.75">
      <c r="A16" s="39" t="s">
        <v>57</v>
      </c>
      <c r="E16" s="40" t="s">
        <v>8218</v>
      </c>
    </row>
    <row r="17" spans="1:5" ht="25.5">
      <c r="A17" t="s">
        <v>59</v>
      </c>
      <c r="E17" s="38" t="s">
        <v>3469</v>
      </c>
    </row>
    <row r="18" spans="1:16" ht="12.75">
      <c r="A18" s="26" t="s">
        <v>50</v>
      </c>
      <c s="31" t="s">
        <v>8219</v>
      </c>
      <c s="31" t="s">
        <v>8121</v>
      </c>
      <c s="26" t="s">
        <v>52</v>
      </c>
      <c s="32" t="s">
        <v>8122</v>
      </c>
      <c s="33" t="s">
        <v>2722</v>
      </c>
      <c s="34">
        <v>34.8</v>
      </c>
      <c s="35">
        <v>0</v>
      </c>
      <c s="36">
        <f>ROUND(ROUND(H18,2)*ROUND(G18,5),2)</f>
      </c>
      <c r="O18">
        <f>(I18*21)/100</f>
      </c>
      <c t="s">
        <v>27</v>
      </c>
    </row>
    <row r="19" spans="1:5" ht="12.75">
      <c r="A19" s="37" t="s">
        <v>55</v>
      </c>
      <c r="E19" s="38" t="s">
        <v>58</v>
      </c>
    </row>
    <row r="20" spans="1:5" ht="12.75">
      <c r="A20" s="39" t="s">
        <v>57</v>
      </c>
      <c r="E20" s="40" t="s">
        <v>8220</v>
      </c>
    </row>
    <row r="21" spans="1:5" ht="25.5">
      <c r="A21" t="s">
        <v>59</v>
      </c>
      <c r="E21" s="38" t="s">
        <v>8124</v>
      </c>
    </row>
    <row r="22" spans="1:16" ht="12.75">
      <c r="A22" s="26" t="s">
        <v>50</v>
      </c>
      <c s="31" t="s">
        <v>8221</v>
      </c>
      <c s="31" t="s">
        <v>3102</v>
      </c>
      <c s="26" t="s">
        <v>52</v>
      </c>
      <c s="32" t="s">
        <v>3103</v>
      </c>
      <c s="33" t="s">
        <v>2722</v>
      </c>
      <c s="34">
        <v>78.106</v>
      </c>
      <c s="35">
        <v>0</v>
      </c>
      <c s="36">
        <f>ROUND(ROUND(H22,2)*ROUND(G22,5),2)</f>
      </c>
      <c r="O22">
        <f>(I22*21)/100</f>
      </c>
      <c t="s">
        <v>27</v>
      </c>
    </row>
    <row r="23" spans="1:5" ht="12.75">
      <c r="A23" s="37" t="s">
        <v>55</v>
      </c>
      <c r="E23" s="38" t="s">
        <v>58</v>
      </c>
    </row>
    <row r="24" spans="1:5" ht="25.5">
      <c r="A24" s="39" t="s">
        <v>57</v>
      </c>
      <c r="E24" s="40" t="s">
        <v>8222</v>
      </c>
    </row>
    <row r="25" spans="1:5" ht="12.75">
      <c r="A25" t="s">
        <v>59</v>
      </c>
      <c r="E25" s="38" t="s">
        <v>58</v>
      </c>
    </row>
    <row r="26" spans="1:18" ht="12.75" customHeight="1">
      <c r="A26" s="6" t="s">
        <v>47</v>
      </c>
      <c s="6"/>
      <c s="43" t="s">
        <v>2528</v>
      </c>
      <c s="6"/>
      <c s="29" t="s">
        <v>8127</v>
      </c>
      <c s="6"/>
      <c s="6"/>
      <c s="6"/>
      <c s="44">
        <f>0+Q26</f>
      </c>
      <c r="O26">
        <f>0+R26</f>
      </c>
      <c r="Q26">
        <f>0+I27+I31</f>
      </c>
      <c>
        <f>0+O27+O31</f>
      </c>
    </row>
    <row r="27" spans="1:16" ht="12.75">
      <c r="A27" s="26" t="s">
        <v>50</v>
      </c>
      <c s="31" t="s">
        <v>8223</v>
      </c>
      <c s="31" t="s">
        <v>8224</v>
      </c>
      <c s="26" t="s">
        <v>52</v>
      </c>
      <c s="32" t="s">
        <v>8225</v>
      </c>
      <c s="33" t="s">
        <v>76</v>
      </c>
      <c s="34">
        <v>70</v>
      </c>
      <c s="35">
        <v>0</v>
      </c>
      <c s="36">
        <f>ROUND(ROUND(H27,2)*ROUND(G27,5),2)</f>
      </c>
      <c r="O27">
        <f>(I27*21)/100</f>
      </c>
      <c t="s">
        <v>27</v>
      </c>
    </row>
    <row r="28" spans="1:5" ht="12.75">
      <c r="A28" s="37" t="s">
        <v>55</v>
      </c>
      <c r="E28" s="38" t="s">
        <v>8226</v>
      </c>
    </row>
    <row r="29" spans="1:5" ht="12.75">
      <c r="A29" s="39" t="s">
        <v>57</v>
      </c>
      <c r="E29" s="40" t="s">
        <v>8227</v>
      </c>
    </row>
    <row r="30" spans="1:5" ht="114.75">
      <c r="A30" t="s">
        <v>59</v>
      </c>
      <c r="E30" s="38" t="s">
        <v>8228</v>
      </c>
    </row>
    <row r="31" spans="1:16" ht="12.75">
      <c r="A31" s="26" t="s">
        <v>50</v>
      </c>
      <c s="31" t="s">
        <v>8229</v>
      </c>
      <c s="31" t="s">
        <v>8129</v>
      </c>
      <c s="26" t="s">
        <v>52</v>
      </c>
      <c s="32" t="s">
        <v>8130</v>
      </c>
      <c s="33" t="s">
        <v>76</v>
      </c>
      <c s="34">
        <v>75</v>
      </c>
      <c s="35">
        <v>0</v>
      </c>
      <c s="36">
        <f>ROUND(ROUND(H31,2)*ROUND(G31,5),2)</f>
      </c>
      <c r="O31">
        <f>(I31*21)/100</f>
      </c>
      <c t="s">
        <v>27</v>
      </c>
    </row>
    <row r="32" spans="1:5" ht="12.75">
      <c r="A32" s="37" t="s">
        <v>55</v>
      </c>
      <c r="E32" s="38" t="s">
        <v>8131</v>
      </c>
    </row>
    <row r="33" spans="1:5" ht="12.75">
      <c r="A33" s="39" t="s">
        <v>57</v>
      </c>
      <c r="E33" s="40" t="s">
        <v>8230</v>
      </c>
    </row>
    <row r="34" spans="1:5" ht="114.75">
      <c r="A34" t="s">
        <v>59</v>
      </c>
      <c r="E34" s="38" t="s">
        <v>8133</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54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0+O9+O58+O431+O452+O477+O510+O515</f>
      </c>
      <c t="s">
        <v>26</v>
      </c>
    </row>
    <row r="3" spans="1:16" ht="15" customHeight="1">
      <c r="A3" t="s">
        <v>11</v>
      </c>
      <c s="12" t="s">
        <v>13</v>
      </c>
      <c s="13" t="s">
        <v>14</v>
      </c>
      <c s="1"/>
      <c s="14" t="s">
        <v>15</v>
      </c>
      <c s="1"/>
      <c s="9"/>
      <c s="8" t="s">
        <v>437</v>
      </c>
      <c s="41">
        <f>0+I9+I58+I431+I452+I477+I510+I515</f>
      </c>
      <c r="O3" t="s">
        <v>22</v>
      </c>
      <c t="s">
        <v>27</v>
      </c>
    </row>
    <row r="4" spans="1:16" ht="15" customHeight="1">
      <c r="A4" t="s">
        <v>16</v>
      </c>
      <c s="12" t="s">
        <v>17</v>
      </c>
      <c s="13" t="s">
        <v>61</v>
      </c>
      <c s="1"/>
      <c s="14" t="s">
        <v>62</v>
      </c>
      <c s="1"/>
      <c s="1"/>
      <c s="11"/>
      <c s="11"/>
      <c r="O4" t="s">
        <v>23</v>
      </c>
      <c t="s">
        <v>27</v>
      </c>
    </row>
    <row r="5" spans="1:16" ht="12.75" customHeight="1">
      <c r="A5" t="s">
        <v>20</v>
      </c>
      <c s="16" t="s">
        <v>21</v>
      </c>
      <c s="17" t="s">
        <v>437</v>
      </c>
      <c s="6"/>
      <c s="18" t="s">
        <v>438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440</v>
      </c>
      <c s="27"/>
      <c s="29" t="s">
        <v>441</v>
      </c>
      <c s="27"/>
      <c s="27"/>
      <c s="27"/>
      <c s="30">
        <f>0+Q9</f>
      </c>
      <c r="O9">
        <f>0+R9</f>
      </c>
      <c r="Q9">
        <f>0+I10+I14+I18+I22+I26+I30+I34+I38+I42+I46+I50+I54</f>
      </c>
      <c>
        <f>0+O10+O14+O18+O22+O26+O30+O34+O38+O42+O46+O50+O54</f>
      </c>
    </row>
    <row r="10" spans="1:16" ht="12.75">
      <c r="A10" s="26" t="s">
        <v>50</v>
      </c>
      <c s="31" t="s">
        <v>442</v>
      </c>
      <c s="31" t="s">
        <v>443</v>
      </c>
      <c s="26" t="s">
        <v>52</v>
      </c>
      <c s="32" t="s">
        <v>444</v>
      </c>
      <c s="33" t="s">
        <v>175</v>
      </c>
      <c s="34">
        <v>2</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445</v>
      </c>
      <c s="31" t="s">
        <v>446</v>
      </c>
      <c s="26" t="s">
        <v>52</v>
      </c>
      <c s="32" t="s">
        <v>447</v>
      </c>
      <c s="33" t="s">
        <v>175</v>
      </c>
      <c s="34">
        <v>8</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448</v>
      </c>
      <c s="31" t="s">
        <v>449</v>
      </c>
      <c s="26" t="s">
        <v>52</v>
      </c>
      <c s="32" t="s">
        <v>450</v>
      </c>
      <c s="33" t="s">
        <v>175</v>
      </c>
      <c s="34">
        <v>8</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451</v>
      </c>
      <c s="31" t="s">
        <v>452</v>
      </c>
      <c s="26" t="s">
        <v>52</v>
      </c>
      <c s="32" t="s">
        <v>453</v>
      </c>
      <c s="33" t="s">
        <v>175</v>
      </c>
      <c s="34">
        <v>4</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454</v>
      </c>
      <c s="31" t="s">
        <v>455</v>
      </c>
      <c s="26" t="s">
        <v>52</v>
      </c>
      <c s="32" t="s">
        <v>456</v>
      </c>
      <c s="33" t="s">
        <v>175</v>
      </c>
      <c s="34">
        <v>10</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457</v>
      </c>
      <c s="31" t="s">
        <v>458</v>
      </c>
      <c s="26" t="s">
        <v>52</v>
      </c>
      <c s="32" t="s">
        <v>459</v>
      </c>
      <c s="33" t="s">
        <v>175</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460</v>
      </c>
      <c s="31" t="s">
        <v>461</v>
      </c>
      <c s="26" t="s">
        <v>52</v>
      </c>
      <c s="32" t="s">
        <v>462</v>
      </c>
      <c s="33" t="s">
        <v>175</v>
      </c>
      <c s="34">
        <v>1</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463</v>
      </c>
      <c s="31" t="s">
        <v>464</v>
      </c>
      <c s="26" t="s">
        <v>52</v>
      </c>
      <c s="32" t="s">
        <v>465</v>
      </c>
      <c s="33" t="s">
        <v>175</v>
      </c>
      <c s="34">
        <v>4</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466</v>
      </c>
      <c s="31" t="s">
        <v>467</v>
      </c>
      <c s="26" t="s">
        <v>52</v>
      </c>
      <c s="32" t="s">
        <v>468</v>
      </c>
      <c s="33" t="s">
        <v>175</v>
      </c>
      <c s="34">
        <v>2</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469</v>
      </c>
      <c s="31" t="s">
        <v>470</v>
      </c>
      <c s="26" t="s">
        <v>52</v>
      </c>
      <c s="32" t="s">
        <v>471</v>
      </c>
      <c s="33" t="s">
        <v>175</v>
      </c>
      <c s="34">
        <v>12</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472</v>
      </c>
      <c s="31" t="s">
        <v>473</v>
      </c>
      <c s="26" t="s">
        <v>52</v>
      </c>
      <c s="32" t="s">
        <v>474</v>
      </c>
      <c s="33" t="s">
        <v>175</v>
      </c>
      <c s="34">
        <v>12</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475</v>
      </c>
      <c s="31" t="s">
        <v>476</v>
      </c>
      <c s="26" t="s">
        <v>52</v>
      </c>
      <c s="32" t="s">
        <v>477</v>
      </c>
      <c s="33" t="s">
        <v>175</v>
      </c>
      <c s="34">
        <v>14</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8" ht="12.75" customHeight="1">
      <c r="A58" s="6" t="s">
        <v>47</v>
      </c>
      <c s="6"/>
      <c s="43" t="s">
        <v>478</v>
      </c>
      <c s="6"/>
      <c s="29" t="s">
        <v>479</v>
      </c>
      <c s="6"/>
      <c s="6"/>
      <c s="6"/>
      <c s="44">
        <f>0+Q58</f>
      </c>
      <c r="O58">
        <f>0+R58</f>
      </c>
      <c r="Q58">
        <f>0+I59+I63+I67+I71+I75+I79+I83+I87+I91+I95+I99+I103+I107+I111+I115+I119+I123+I127+I131+I135+I139+I143+I147+I151+I155+I159+I163+I167+I171+I175+I179+I183+I187+I191+I195+I199+I203+I207+I211+I215+I219+I223+I227+I231+I235+I239+I243+I247+I251+I255+I259+I263+I267+I271+I275+I279+I283+I287+I291+I295+I299+I303+I307+I311+I315+I319+I323+I327+I331+I335+I339+I343+I347+I351+I355+I359+I363+I367+I371+I375+I379+I383+I387+I391+I395+I399+I403+I407+I411+I415+I419+I423+I427</f>
      </c>
      <c>
        <f>0+O59+O63+O67+O71+O75+O79+O83+O87+O91+O95+O99+O103+O107+O111+O115+O119+O123+O127+O131+O135+O139+O143+O147+O151+O155+O159+O163+O167+O171+O175+O179+O183+O187+O191+O195+O199+O203+O207+O211+O215+O219+O223+O227+O231+O235+O239+O243+O247+O251+O255+O259+O263+O267+O271+O275+O279+O283+O287+O291+O295+O299+O303+O307+O311+O315+O319+O323+O327+O331+O335+O339+O343+O347+O351+O355+O359+O363+O367+O371+O375+O379+O383+O387+O391+O395+O399+O403+O407+O411+O415+O419+O423+O427</f>
      </c>
    </row>
    <row r="59" spans="1:16" ht="12.75">
      <c r="A59" s="26" t="s">
        <v>50</v>
      </c>
      <c s="31" t="s">
        <v>480</v>
      </c>
      <c s="31" t="s">
        <v>481</v>
      </c>
      <c s="26" t="s">
        <v>52</v>
      </c>
      <c s="32" t="s">
        <v>482</v>
      </c>
      <c s="33" t="s">
        <v>175</v>
      </c>
      <c s="34">
        <v>2</v>
      </c>
      <c s="35">
        <v>0</v>
      </c>
      <c s="36">
        <f>ROUND(ROUND(H59,2)*ROUND(G59,5),2)</f>
      </c>
      <c r="O59">
        <f>(I59*21)/100</f>
      </c>
      <c t="s">
        <v>27</v>
      </c>
    </row>
    <row r="60" spans="1:5" ht="12.75">
      <c r="A60" s="37" t="s">
        <v>55</v>
      </c>
      <c r="E60" s="38" t="s">
        <v>58</v>
      </c>
    </row>
    <row r="61" spans="1:5" ht="12.75">
      <c r="A61" s="39" t="s">
        <v>57</v>
      </c>
      <c r="E61" s="40" t="s">
        <v>58</v>
      </c>
    </row>
    <row r="62" spans="1:5" ht="12.75">
      <c r="A62" t="s">
        <v>59</v>
      </c>
      <c r="E62" s="38" t="s">
        <v>58</v>
      </c>
    </row>
    <row r="63" spans="1:16" ht="12.75">
      <c r="A63" s="26" t="s">
        <v>50</v>
      </c>
      <c s="31" t="s">
        <v>483</v>
      </c>
      <c s="31" t="s">
        <v>484</v>
      </c>
      <c s="26" t="s">
        <v>52</v>
      </c>
      <c s="32" t="s">
        <v>485</v>
      </c>
      <c s="33" t="s">
        <v>175</v>
      </c>
      <c s="34">
        <v>2</v>
      </c>
      <c s="35">
        <v>0</v>
      </c>
      <c s="36">
        <f>ROUND(ROUND(H63,2)*ROUND(G63,5),2)</f>
      </c>
      <c r="O63">
        <f>(I63*21)/100</f>
      </c>
      <c t="s">
        <v>27</v>
      </c>
    </row>
    <row r="64" spans="1:5" ht="12.75">
      <c r="A64" s="37" t="s">
        <v>55</v>
      </c>
      <c r="E64" s="38" t="s">
        <v>58</v>
      </c>
    </row>
    <row r="65" spans="1:5" ht="12.75">
      <c r="A65" s="39" t="s">
        <v>57</v>
      </c>
      <c r="E65" s="40" t="s">
        <v>58</v>
      </c>
    </row>
    <row r="66" spans="1:5" ht="12.75">
      <c r="A66" t="s">
        <v>59</v>
      </c>
      <c r="E66" s="38" t="s">
        <v>58</v>
      </c>
    </row>
    <row r="67" spans="1:16" ht="12.75">
      <c r="A67" s="26" t="s">
        <v>50</v>
      </c>
      <c s="31" t="s">
        <v>486</v>
      </c>
      <c s="31" t="s">
        <v>487</v>
      </c>
      <c s="26" t="s">
        <v>52</v>
      </c>
      <c s="32" t="s">
        <v>488</v>
      </c>
      <c s="33" t="s">
        <v>175</v>
      </c>
      <c s="34">
        <v>1</v>
      </c>
      <c s="35">
        <v>0</v>
      </c>
      <c s="36">
        <f>ROUND(ROUND(H67,2)*ROUND(G67,5),2)</f>
      </c>
      <c r="O67">
        <f>(I67*21)/100</f>
      </c>
      <c t="s">
        <v>27</v>
      </c>
    </row>
    <row r="68" spans="1:5" ht="12.75">
      <c r="A68" s="37" t="s">
        <v>55</v>
      </c>
      <c r="E68" s="38" t="s">
        <v>58</v>
      </c>
    </row>
    <row r="69" spans="1:5" ht="12.75">
      <c r="A69" s="39" t="s">
        <v>57</v>
      </c>
      <c r="E69" s="40" t="s">
        <v>58</v>
      </c>
    </row>
    <row r="70" spans="1:5" ht="12.75">
      <c r="A70" t="s">
        <v>59</v>
      </c>
      <c r="E70" s="38" t="s">
        <v>58</v>
      </c>
    </row>
    <row r="71" spans="1:16" ht="12.75">
      <c r="A71" s="26" t="s">
        <v>50</v>
      </c>
      <c s="31" t="s">
        <v>489</v>
      </c>
      <c s="31" t="s">
        <v>490</v>
      </c>
      <c s="26" t="s">
        <v>52</v>
      </c>
      <c s="32" t="s">
        <v>491</v>
      </c>
      <c s="33" t="s">
        <v>175</v>
      </c>
      <c s="34">
        <v>3</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58</v>
      </c>
    </row>
    <row r="75" spans="1:16" ht="12.75">
      <c r="A75" s="26" t="s">
        <v>50</v>
      </c>
      <c s="31" t="s">
        <v>492</v>
      </c>
      <c s="31" t="s">
        <v>493</v>
      </c>
      <c s="26" t="s">
        <v>52</v>
      </c>
      <c s="32" t="s">
        <v>494</v>
      </c>
      <c s="33" t="s">
        <v>175</v>
      </c>
      <c s="34">
        <v>1</v>
      </c>
      <c s="35">
        <v>0</v>
      </c>
      <c s="36">
        <f>ROUND(ROUND(H75,2)*ROUND(G75,5),2)</f>
      </c>
      <c r="O75">
        <f>(I75*21)/100</f>
      </c>
      <c t="s">
        <v>27</v>
      </c>
    </row>
    <row r="76" spans="1:5" ht="12.75">
      <c r="A76" s="37" t="s">
        <v>55</v>
      </c>
      <c r="E76" s="38" t="s">
        <v>58</v>
      </c>
    </row>
    <row r="77" spans="1:5" ht="12.75">
      <c r="A77" s="39" t="s">
        <v>57</v>
      </c>
      <c r="E77" s="40" t="s">
        <v>58</v>
      </c>
    </row>
    <row r="78" spans="1:5" ht="12.75">
      <c r="A78" t="s">
        <v>59</v>
      </c>
      <c r="E78" s="38" t="s">
        <v>58</v>
      </c>
    </row>
    <row r="79" spans="1:16" ht="12.75">
      <c r="A79" s="26" t="s">
        <v>50</v>
      </c>
      <c s="31" t="s">
        <v>495</v>
      </c>
      <c s="31" t="s">
        <v>496</v>
      </c>
      <c s="26" t="s">
        <v>52</v>
      </c>
      <c s="32" t="s">
        <v>497</v>
      </c>
      <c s="33" t="s">
        <v>175</v>
      </c>
      <c s="34">
        <v>2</v>
      </c>
      <c s="35">
        <v>0</v>
      </c>
      <c s="36">
        <f>ROUND(ROUND(H79,2)*ROUND(G79,5),2)</f>
      </c>
      <c r="O79">
        <f>(I79*21)/100</f>
      </c>
      <c t="s">
        <v>27</v>
      </c>
    </row>
    <row r="80" spans="1:5" ht="12.75">
      <c r="A80" s="37" t="s">
        <v>55</v>
      </c>
      <c r="E80" s="38" t="s">
        <v>58</v>
      </c>
    </row>
    <row r="81" spans="1:5" ht="12.75">
      <c r="A81" s="39" t="s">
        <v>57</v>
      </c>
      <c r="E81" s="40" t="s">
        <v>58</v>
      </c>
    </row>
    <row r="82" spans="1:5" ht="12.75">
      <c r="A82" t="s">
        <v>59</v>
      </c>
      <c r="E82" s="38" t="s">
        <v>58</v>
      </c>
    </row>
    <row r="83" spans="1:16" ht="12.75">
      <c r="A83" s="26" t="s">
        <v>50</v>
      </c>
      <c s="31" t="s">
        <v>498</v>
      </c>
      <c s="31" t="s">
        <v>499</v>
      </c>
      <c s="26" t="s">
        <v>52</v>
      </c>
      <c s="32" t="s">
        <v>500</v>
      </c>
      <c s="33" t="s">
        <v>175</v>
      </c>
      <c s="34">
        <v>2</v>
      </c>
      <c s="35">
        <v>0</v>
      </c>
      <c s="36">
        <f>ROUND(ROUND(H83,2)*ROUND(G83,5),2)</f>
      </c>
      <c r="O83">
        <f>(I83*21)/100</f>
      </c>
      <c t="s">
        <v>27</v>
      </c>
    </row>
    <row r="84" spans="1:5" ht="12.75">
      <c r="A84" s="37" t="s">
        <v>55</v>
      </c>
      <c r="E84" s="38" t="s">
        <v>58</v>
      </c>
    </row>
    <row r="85" spans="1:5" ht="12.75">
      <c r="A85" s="39" t="s">
        <v>57</v>
      </c>
      <c r="E85" s="40" t="s">
        <v>58</v>
      </c>
    </row>
    <row r="86" spans="1:5" ht="12.75">
      <c r="A86" t="s">
        <v>59</v>
      </c>
      <c r="E86" s="38" t="s">
        <v>58</v>
      </c>
    </row>
    <row r="87" spans="1:16" ht="12.75">
      <c r="A87" s="26" t="s">
        <v>50</v>
      </c>
      <c s="31" t="s">
        <v>501</v>
      </c>
      <c s="31" t="s">
        <v>502</v>
      </c>
      <c s="26" t="s">
        <v>52</v>
      </c>
      <c s="32" t="s">
        <v>503</v>
      </c>
      <c s="33" t="s">
        <v>175</v>
      </c>
      <c s="34">
        <v>2</v>
      </c>
      <c s="35">
        <v>0</v>
      </c>
      <c s="36">
        <f>ROUND(ROUND(H87,2)*ROUND(G87,5),2)</f>
      </c>
      <c r="O87">
        <f>(I87*21)/100</f>
      </c>
      <c t="s">
        <v>27</v>
      </c>
    </row>
    <row r="88" spans="1:5" ht="12.75">
      <c r="A88" s="37" t="s">
        <v>55</v>
      </c>
      <c r="E88" s="38" t="s">
        <v>58</v>
      </c>
    </row>
    <row r="89" spans="1:5" ht="12.75">
      <c r="A89" s="39" t="s">
        <v>57</v>
      </c>
      <c r="E89" s="40" t="s">
        <v>58</v>
      </c>
    </row>
    <row r="90" spans="1:5" ht="12.75">
      <c r="A90" t="s">
        <v>59</v>
      </c>
      <c r="E90" s="38" t="s">
        <v>58</v>
      </c>
    </row>
    <row r="91" spans="1:16" ht="12.75">
      <c r="A91" s="26" t="s">
        <v>50</v>
      </c>
      <c s="31" t="s">
        <v>504</v>
      </c>
      <c s="31" t="s">
        <v>505</v>
      </c>
      <c s="26" t="s">
        <v>52</v>
      </c>
      <c s="32" t="s">
        <v>506</v>
      </c>
      <c s="33" t="s">
        <v>175</v>
      </c>
      <c s="34">
        <v>5</v>
      </c>
      <c s="35">
        <v>0</v>
      </c>
      <c s="36">
        <f>ROUND(ROUND(H91,2)*ROUND(G91,5),2)</f>
      </c>
      <c r="O91">
        <f>(I91*21)/100</f>
      </c>
      <c t="s">
        <v>27</v>
      </c>
    </row>
    <row r="92" spans="1:5" ht="12.75">
      <c r="A92" s="37" t="s">
        <v>55</v>
      </c>
      <c r="E92" s="38" t="s">
        <v>58</v>
      </c>
    </row>
    <row r="93" spans="1:5" ht="12.75">
      <c r="A93" s="39" t="s">
        <v>57</v>
      </c>
      <c r="E93" s="40" t="s">
        <v>58</v>
      </c>
    </row>
    <row r="94" spans="1:5" ht="12.75">
      <c r="A94" t="s">
        <v>59</v>
      </c>
      <c r="E94" s="38" t="s">
        <v>58</v>
      </c>
    </row>
    <row r="95" spans="1:16" ht="12.75">
      <c r="A95" s="26" t="s">
        <v>50</v>
      </c>
      <c s="31" t="s">
        <v>507</v>
      </c>
      <c s="31" t="s">
        <v>508</v>
      </c>
      <c s="26" t="s">
        <v>52</v>
      </c>
      <c s="32" t="s">
        <v>509</v>
      </c>
      <c s="33" t="s">
        <v>175</v>
      </c>
      <c s="34">
        <v>1</v>
      </c>
      <c s="35">
        <v>0</v>
      </c>
      <c s="36">
        <f>ROUND(ROUND(H95,2)*ROUND(G95,5),2)</f>
      </c>
      <c r="O95">
        <f>(I95*21)/100</f>
      </c>
      <c t="s">
        <v>27</v>
      </c>
    </row>
    <row r="96" spans="1:5" ht="12.75">
      <c r="A96" s="37" t="s">
        <v>55</v>
      </c>
      <c r="E96" s="38" t="s">
        <v>58</v>
      </c>
    </row>
    <row r="97" spans="1:5" ht="12.75">
      <c r="A97" s="39" t="s">
        <v>57</v>
      </c>
      <c r="E97" s="40" t="s">
        <v>58</v>
      </c>
    </row>
    <row r="98" spans="1:5" ht="12.75">
      <c r="A98" t="s">
        <v>59</v>
      </c>
      <c r="E98" s="38" t="s">
        <v>58</v>
      </c>
    </row>
    <row r="99" spans="1:16" ht="25.5">
      <c r="A99" s="26" t="s">
        <v>50</v>
      </c>
      <c s="31" t="s">
        <v>510</v>
      </c>
      <c s="31" t="s">
        <v>511</v>
      </c>
      <c s="26" t="s">
        <v>52</v>
      </c>
      <c s="32" t="s">
        <v>512</v>
      </c>
      <c s="33" t="s">
        <v>175</v>
      </c>
      <c s="34">
        <v>2</v>
      </c>
      <c s="35">
        <v>0</v>
      </c>
      <c s="36">
        <f>ROUND(ROUND(H99,2)*ROUND(G99,5),2)</f>
      </c>
      <c r="O99">
        <f>(I99*21)/100</f>
      </c>
      <c t="s">
        <v>27</v>
      </c>
    </row>
    <row r="100" spans="1:5" ht="12.75">
      <c r="A100" s="37" t="s">
        <v>55</v>
      </c>
      <c r="E100" s="38" t="s">
        <v>58</v>
      </c>
    </row>
    <row r="101" spans="1:5" ht="12.75">
      <c r="A101" s="39" t="s">
        <v>57</v>
      </c>
      <c r="E101" s="40" t="s">
        <v>58</v>
      </c>
    </row>
    <row r="102" spans="1:5" ht="12.75">
      <c r="A102" t="s">
        <v>59</v>
      </c>
      <c r="E102" s="38" t="s">
        <v>58</v>
      </c>
    </row>
    <row r="103" spans="1:16" ht="25.5">
      <c r="A103" s="26" t="s">
        <v>50</v>
      </c>
      <c s="31" t="s">
        <v>513</v>
      </c>
      <c s="31" t="s">
        <v>514</v>
      </c>
      <c s="26" t="s">
        <v>52</v>
      </c>
      <c s="32" t="s">
        <v>515</v>
      </c>
      <c s="33" t="s">
        <v>175</v>
      </c>
      <c s="34">
        <v>2</v>
      </c>
      <c s="35">
        <v>0</v>
      </c>
      <c s="36">
        <f>ROUND(ROUND(H103,2)*ROUND(G103,5),2)</f>
      </c>
      <c r="O103">
        <f>(I103*21)/100</f>
      </c>
      <c t="s">
        <v>27</v>
      </c>
    </row>
    <row r="104" spans="1:5" ht="12.75">
      <c r="A104" s="37" t="s">
        <v>55</v>
      </c>
      <c r="E104" s="38" t="s">
        <v>58</v>
      </c>
    </row>
    <row r="105" spans="1:5" ht="12.75">
      <c r="A105" s="39" t="s">
        <v>57</v>
      </c>
      <c r="E105" s="40" t="s">
        <v>58</v>
      </c>
    </row>
    <row r="106" spans="1:5" ht="12.75">
      <c r="A106" t="s">
        <v>59</v>
      </c>
      <c r="E106" s="38" t="s">
        <v>58</v>
      </c>
    </row>
    <row r="107" spans="1:16" ht="25.5">
      <c r="A107" s="26" t="s">
        <v>50</v>
      </c>
      <c s="31" t="s">
        <v>516</v>
      </c>
      <c s="31" t="s">
        <v>517</v>
      </c>
      <c s="26" t="s">
        <v>52</v>
      </c>
      <c s="32" t="s">
        <v>518</v>
      </c>
      <c s="33" t="s">
        <v>175</v>
      </c>
      <c s="34">
        <v>3</v>
      </c>
      <c s="35">
        <v>0</v>
      </c>
      <c s="36">
        <f>ROUND(ROUND(H107,2)*ROUND(G107,5),2)</f>
      </c>
      <c r="O107">
        <f>(I107*21)/100</f>
      </c>
      <c t="s">
        <v>27</v>
      </c>
    </row>
    <row r="108" spans="1:5" ht="12.75">
      <c r="A108" s="37" t="s">
        <v>55</v>
      </c>
      <c r="E108" s="38" t="s">
        <v>58</v>
      </c>
    </row>
    <row r="109" spans="1:5" ht="12.75">
      <c r="A109" s="39" t="s">
        <v>57</v>
      </c>
      <c r="E109" s="40" t="s">
        <v>58</v>
      </c>
    </row>
    <row r="110" spans="1:5" ht="12.75">
      <c r="A110" t="s">
        <v>59</v>
      </c>
      <c r="E110" s="38" t="s">
        <v>58</v>
      </c>
    </row>
    <row r="111" spans="1:16" ht="25.5">
      <c r="A111" s="26" t="s">
        <v>50</v>
      </c>
      <c s="31" t="s">
        <v>519</v>
      </c>
      <c s="31" t="s">
        <v>520</v>
      </c>
      <c s="26" t="s">
        <v>52</v>
      </c>
      <c s="32" t="s">
        <v>521</v>
      </c>
      <c s="33" t="s">
        <v>175</v>
      </c>
      <c s="34">
        <v>2</v>
      </c>
      <c s="35">
        <v>0</v>
      </c>
      <c s="36">
        <f>ROUND(ROUND(H111,2)*ROUND(G111,5),2)</f>
      </c>
      <c r="O111">
        <f>(I111*21)/100</f>
      </c>
      <c t="s">
        <v>27</v>
      </c>
    </row>
    <row r="112" spans="1:5" ht="12.75">
      <c r="A112" s="37" t="s">
        <v>55</v>
      </c>
      <c r="E112" s="38" t="s">
        <v>58</v>
      </c>
    </row>
    <row r="113" spans="1:5" ht="12.75">
      <c r="A113" s="39" t="s">
        <v>57</v>
      </c>
      <c r="E113" s="40" t="s">
        <v>58</v>
      </c>
    </row>
    <row r="114" spans="1:5" ht="12.75">
      <c r="A114" t="s">
        <v>59</v>
      </c>
      <c r="E114" s="38" t="s">
        <v>58</v>
      </c>
    </row>
    <row r="115" spans="1:16" ht="25.5">
      <c r="A115" s="26" t="s">
        <v>50</v>
      </c>
      <c s="31" t="s">
        <v>522</v>
      </c>
      <c s="31" t="s">
        <v>523</v>
      </c>
      <c s="26" t="s">
        <v>52</v>
      </c>
      <c s="32" t="s">
        <v>524</v>
      </c>
      <c s="33" t="s">
        <v>175</v>
      </c>
      <c s="34">
        <v>1</v>
      </c>
      <c s="35">
        <v>0</v>
      </c>
      <c s="36">
        <f>ROUND(ROUND(H115,2)*ROUND(G115,5),2)</f>
      </c>
      <c r="O115">
        <f>(I115*21)/100</f>
      </c>
      <c t="s">
        <v>27</v>
      </c>
    </row>
    <row r="116" spans="1:5" ht="12.75">
      <c r="A116" s="37" t="s">
        <v>55</v>
      </c>
      <c r="E116" s="38" t="s">
        <v>58</v>
      </c>
    </row>
    <row r="117" spans="1:5" ht="12.75">
      <c r="A117" s="39" t="s">
        <v>57</v>
      </c>
      <c r="E117" s="40" t="s">
        <v>58</v>
      </c>
    </row>
    <row r="118" spans="1:5" ht="12.75">
      <c r="A118" t="s">
        <v>59</v>
      </c>
      <c r="E118" s="38" t="s">
        <v>58</v>
      </c>
    </row>
    <row r="119" spans="1:16" ht="25.5">
      <c r="A119" s="26" t="s">
        <v>50</v>
      </c>
      <c s="31" t="s">
        <v>525</v>
      </c>
      <c s="31" t="s">
        <v>526</v>
      </c>
      <c s="26" t="s">
        <v>52</v>
      </c>
      <c s="32" t="s">
        <v>527</v>
      </c>
      <c s="33" t="s">
        <v>175</v>
      </c>
      <c s="34">
        <v>3</v>
      </c>
      <c s="35">
        <v>0</v>
      </c>
      <c s="36">
        <f>ROUND(ROUND(H119,2)*ROUND(G119,5),2)</f>
      </c>
      <c r="O119">
        <f>(I119*21)/100</f>
      </c>
      <c t="s">
        <v>27</v>
      </c>
    </row>
    <row r="120" spans="1:5" ht="12.75">
      <c r="A120" s="37" t="s">
        <v>55</v>
      </c>
      <c r="E120" s="38" t="s">
        <v>58</v>
      </c>
    </row>
    <row r="121" spans="1:5" ht="12.75">
      <c r="A121" s="39" t="s">
        <v>57</v>
      </c>
      <c r="E121" s="40" t="s">
        <v>58</v>
      </c>
    </row>
    <row r="122" spans="1:5" ht="12.75">
      <c r="A122" t="s">
        <v>59</v>
      </c>
      <c r="E122" s="38" t="s">
        <v>58</v>
      </c>
    </row>
    <row r="123" spans="1:16" ht="25.5">
      <c r="A123" s="26" t="s">
        <v>50</v>
      </c>
      <c s="31" t="s">
        <v>528</v>
      </c>
      <c s="31" t="s">
        <v>529</v>
      </c>
      <c s="26" t="s">
        <v>52</v>
      </c>
      <c s="32" t="s">
        <v>530</v>
      </c>
      <c s="33" t="s">
        <v>175</v>
      </c>
      <c s="34">
        <v>3</v>
      </c>
      <c s="35">
        <v>0</v>
      </c>
      <c s="36">
        <f>ROUND(ROUND(H123,2)*ROUND(G123,5),2)</f>
      </c>
      <c r="O123">
        <f>(I123*21)/100</f>
      </c>
      <c t="s">
        <v>27</v>
      </c>
    </row>
    <row r="124" spans="1:5" ht="12.75">
      <c r="A124" s="37" t="s">
        <v>55</v>
      </c>
      <c r="E124" s="38" t="s">
        <v>58</v>
      </c>
    </row>
    <row r="125" spans="1:5" ht="12.75">
      <c r="A125" s="39" t="s">
        <v>57</v>
      </c>
      <c r="E125" s="40" t="s">
        <v>58</v>
      </c>
    </row>
    <row r="126" spans="1:5" ht="12.75">
      <c r="A126" t="s">
        <v>59</v>
      </c>
      <c r="E126" s="38" t="s">
        <v>58</v>
      </c>
    </row>
    <row r="127" spans="1:16" ht="25.5">
      <c r="A127" s="26" t="s">
        <v>50</v>
      </c>
      <c s="31" t="s">
        <v>531</v>
      </c>
      <c s="31" t="s">
        <v>532</v>
      </c>
      <c s="26" t="s">
        <v>52</v>
      </c>
      <c s="32" t="s">
        <v>533</v>
      </c>
      <c s="33" t="s">
        <v>175</v>
      </c>
      <c s="34">
        <v>2</v>
      </c>
      <c s="35">
        <v>0</v>
      </c>
      <c s="36">
        <f>ROUND(ROUND(H127,2)*ROUND(G127,5),2)</f>
      </c>
      <c r="O127">
        <f>(I127*21)/100</f>
      </c>
      <c t="s">
        <v>27</v>
      </c>
    </row>
    <row r="128" spans="1:5" ht="12.75">
      <c r="A128" s="37" t="s">
        <v>55</v>
      </c>
      <c r="E128" s="38" t="s">
        <v>58</v>
      </c>
    </row>
    <row r="129" spans="1:5" ht="12.75">
      <c r="A129" s="39" t="s">
        <v>57</v>
      </c>
      <c r="E129" s="40" t="s">
        <v>58</v>
      </c>
    </row>
    <row r="130" spans="1:5" ht="12.75">
      <c r="A130" t="s">
        <v>59</v>
      </c>
      <c r="E130" s="38" t="s">
        <v>58</v>
      </c>
    </row>
    <row r="131" spans="1:16" ht="25.5">
      <c r="A131" s="26" t="s">
        <v>50</v>
      </c>
      <c s="31" t="s">
        <v>534</v>
      </c>
      <c s="31" t="s">
        <v>535</v>
      </c>
      <c s="26" t="s">
        <v>52</v>
      </c>
      <c s="32" t="s">
        <v>536</v>
      </c>
      <c s="33" t="s">
        <v>175</v>
      </c>
      <c s="34">
        <v>1</v>
      </c>
      <c s="35">
        <v>0</v>
      </c>
      <c s="36">
        <f>ROUND(ROUND(H131,2)*ROUND(G131,5),2)</f>
      </c>
      <c r="O131">
        <f>(I131*21)/100</f>
      </c>
      <c t="s">
        <v>27</v>
      </c>
    </row>
    <row r="132" spans="1:5" ht="12.75">
      <c r="A132" s="37" t="s">
        <v>55</v>
      </c>
      <c r="E132" s="38" t="s">
        <v>58</v>
      </c>
    </row>
    <row r="133" spans="1:5" ht="12.75">
      <c r="A133" s="39" t="s">
        <v>57</v>
      </c>
      <c r="E133" s="40" t="s">
        <v>58</v>
      </c>
    </row>
    <row r="134" spans="1:5" ht="12.75">
      <c r="A134" t="s">
        <v>59</v>
      </c>
      <c r="E134" s="38" t="s">
        <v>58</v>
      </c>
    </row>
    <row r="135" spans="1:16" ht="25.5">
      <c r="A135" s="26" t="s">
        <v>50</v>
      </c>
      <c s="31" t="s">
        <v>537</v>
      </c>
      <c s="31" t="s">
        <v>538</v>
      </c>
      <c s="26" t="s">
        <v>52</v>
      </c>
      <c s="32" t="s">
        <v>539</v>
      </c>
      <c s="33" t="s">
        <v>175</v>
      </c>
      <c s="34">
        <v>2</v>
      </c>
      <c s="35">
        <v>0</v>
      </c>
      <c s="36">
        <f>ROUND(ROUND(H135,2)*ROUND(G135,5),2)</f>
      </c>
      <c r="O135">
        <f>(I135*21)/100</f>
      </c>
      <c t="s">
        <v>27</v>
      </c>
    </row>
    <row r="136" spans="1:5" ht="12.75">
      <c r="A136" s="37" t="s">
        <v>55</v>
      </c>
      <c r="E136" s="38" t="s">
        <v>58</v>
      </c>
    </row>
    <row r="137" spans="1:5" ht="12.75">
      <c r="A137" s="39" t="s">
        <v>57</v>
      </c>
      <c r="E137" s="40" t="s">
        <v>58</v>
      </c>
    </row>
    <row r="138" spans="1:5" ht="12.75">
      <c r="A138" t="s">
        <v>59</v>
      </c>
      <c r="E138" s="38" t="s">
        <v>58</v>
      </c>
    </row>
    <row r="139" spans="1:16" ht="12.75">
      <c r="A139" s="26" t="s">
        <v>50</v>
      </c>
      <c s="31" t="s">
        <v>540</v>
      </c>
      <c s="31" t="s">
        <v>541</v>
      </c>
      <c s="26" t="s">
        <v>52</v>
      </c>
      <c s="32" t="s">
        <v>542</v>
      </c>
      <c s="33" t="s">
        <v>175</v>
      </c>
      <c s="34">
        <v>1</v>
      </c>
      <c s="35">
        <v>0</v>
      </c>
      <c s="36">
        <f>ROUND(ROUND(H139,2)*ROUND(G139,5),2)</f>
      </c>
      <c r="O139">
        <f>(I139*21)/100</f>
      </c>
      <c t="s">
        <v>27</v>
      </c>
    </row>
    <row r="140" spans="1:5" ht="12.75">
      <c r="A140" s="37" t="s">
        <v>55</v>
      </c>
      <c r="E140" s="38" t="s">
        <v>58</v>
      </c>
    </row>
    <row r="141" spans="1:5" ht="12.75">
      <c r="A141" s="39" t="s">
        <v>57</v>
      </c>
      <c r="E141" s="40" t="s">
        <v>58</v>
      </c>
    </row>
    <row r="142" spans="1:5" ht="12.75">
      <c r="A142" t="s">
        <v>59</v>
      </c>
      <c r="E142" s="38" t="s">
        <v>58</v>
      </c>
    </row>
    <row r="143" spans="1:16" ht="25.5">
      <c r="A143" s="26" t="s">
        <v>50</v>
      </c>
      <c s="31" t="s">
        <v>543</v>
      </c>
      <c s="31" t="s">
        <v>544</v>
      </c>
      <c s="26" t="s">
        <v>52</v>
      </c>
      <c s="32" t="s">
        <v>545</v>
      </c>
      <c s="33" t="s">
        <v>175</v>
      </c>
      <c s="34">
        <v>3</v>
      </c>
      <c s="35">
        <v>0</v>
      </c>
      <c s="36">
        <f>ROUND(ROUND(H143,2)*ROUND(G143,5),2)</f>
      </c>
      <c r="O143">
        <f>(I143*21)/100</f>
      </c>
      <c t="s">
        <v>27</v>
      </c>
    </row>
    <row r="144" spans="1:5" ht="12.75">
      <c r="A144" s="37" t="s">
        <v>55</v>
      </c>
      <c r="E144" s="38" t="s">
        <v>58</v>
      </c>
    </row>
    <row r="145" spans="1:5" ht="12.75">
      <c r="A145" s="39" t="s">
        <v>57</v>
      </c>
      <c r="E145" s="40" t="s">
        <v>58</v>
      </c>
    </row>
    <row r="146" spans="1:5" ht="12.75">
      <c r="A146" t="s">
        <v>59</v>
      </c>
      <c r="E146" s="38" t="s">
        <v>58</v>
      </c>
    </row>
    <row r="147" spans="1:16" ht="25.5">
      <c r="A147" s="26" t="s">
        <v>50</v>
      </c>
      <c s="31" t="s">
        <v>546</v>
      </c>
      <c s="31" t="s">
        <v>547</v>
      </c>
      <c s="26" t="s">
        <v>52</v>
      </c>
      <c s="32" t="s">
        <v>548</v>
      </c>
      <c s="33" t="s">
        <v>175</v>
      </c>
      <c s="34">
        <v>3</v>
      </c>
      <c s="35">
        <v>0</v>
      </c>
      <c s="36">
        <f>ROUND(ROUND(H147,2)*ROUND(G147,5),2)</f>
      </c>
      <c r="O147">
        <f>(I147*21)/100</f>
      </c>
      <c t="s">
        <v>27</v>
      </c>
    </row>
    <row r="148" spans="1:5" ht="12.75">
      <c r="A148" s="37" t="s">
        <v>55</v>
      </c>
      <c r="E148" s="38" t="s">
        <v>58</v>
      </c>
    </row>
    <row r="149" spans="1:5" ht="12.75">
      <c r="A149" s="39" t="s">
        <v>57</v>
      </c>
      <c r="E149" s="40" t="s">
        <v>58</v>
      </c>
    </row>
    <row r="150" spans="1:5" ht="12.75">
      <c r="A150" t="s">
        <v>59</v>
      </c>
      <c r="E150" s="38" t="s">
        <v>58</v>
      </c>
    </row>
    <row r="151" spans="1:16" ht="25.5">
      <c r="A151" s="26" t="s">
        <v>50</v>
      </c>
      <c s="31" t="s">
        <v>549</v>
      </c>
      <c s="31" t="s">
        <v>550</v>
      </c>
      <c s="26" t="s">
        <v>52</v>
      </c>
      <c s="32" t="s">
        <v>551</v>
      </c>
      <c s="33" t="s">
        <v>175</v>
      </c>
      <c s="34">
        <v>12</v>
      </c>
      <c s="35">
        <v>0</v>
      </c>
      <c s="36">
        <f>ROUND(ROUND(H151,2)*ROUND(G151,5),2)</f>
      </c>
      <c r="O151">
        <f>(I151*21)/100</f>
      </c>
      <c t="s">
        <v>27</v>
      </c>
    </row>
    <row r="152" spans="1:5" ht="12.75">
      <c r="A152" s="37" t="s">
        <v>55</v>
      </c>
      <c r="E152" s="38" t="s">
        <v>58</v>
      </c>
    </row>
    <row r="153" spans="1:5" ht="12.75">
      <c r="A153" s="39" t="s">
        <v>57</v>
      </c>
      <c r="E153" s="40" t="s">
        <v>58</v>
      </c>
    </row>
    <row r="154" spans="1:5" ht="12.75">
      <c r="A154" t="s">
        <v>59</v>
      </c>
      <c r="E154" s="38" t="s">
        <v>58</v>
      </c>
    </row>
    <row r="155" spans="1:16" ht="25.5">
      <c r="A155" s="26" t="s">
        <v>50</v>
      </c>
      <c s="31" t="s">
        <v>552</v>
      </c>
      <c s="31" t="s">
        <v>553</v>
      </c>
      <c s="26" t="s">
        <v>52</v>
      </c>
      <c s="32" t="s">
        <v>554</v>
      </c>
      <c s="33" t="s">
        <v>175</v>
      </c>
      <c s="34">
        <v>11</v>
      </c>
      <c s="35">
        <v>0</v>
      </c>
      <c s="36">
        <f>ROUND(ROUND(H155,2)*ROUND(G155,5),2)</f>
      </c>
      <c r="O155">
        <f>(I155*21)/100</f>
      </c>
      <c t="s">
        <v>27</v>
      </c>
    </row>
    <row r="156" spans="1:5" ht="12.75">
      <c r="A156" s="37" t="s">
        <v>55</v>
      </c>
      <c r="E156" s="38" t="s">
        <v>58</v>
      </c>
    </row>
    <row r="157" spans="1:5" ht="12.75">
      <c r="A157" s="39" t="s">
        <v>57</v>
      </c>
      <c r="E157" s="40" t="s">
        <v>58</v>
      </c>
    </row>
    <row r="158" spans="1:5" ht="12.75">
      <c r="A158" t="s">
        <v>59</v>
      </c>
      <c r="E158" s="38" t="s">
        <v>58</v>
      </c>
    </row>
    <row r="159" spans="1:16" ht="25.5">
      <c r="A159" s="26" t="s">
        <v>50</v>
      </c>
      <c s="31" t="s">
        <v>555</v>
      </c>
      <c s="31" t="s">
        <v>556</v>
      </c>
      <c s="26" t="s">
        <v>52</v>
      </c>
      <c s="32" t="s">
        <v>557</v>
      </c>
      <c s="33" t="s">
        <v>175</v>
      </c>
      <c s="34">
        <v>2</v>
      </c>
      <c s="35">
        <v>0</v>
      </c>
      <c s="36">
        <f>ROUND(ROUND(H159,2)*ROUND(G159,5),2)</f>
      </c>
      <c r="O159">
        <f>(I159*21)/100</f>
      </c>
      <c t="s">
        <v>27</v>
      </c>
    </row>
    <row r="160" spans="1:5" ht="12.75">
      <c r="A160" s="37" t="s">
        <v>55</v>
      </c>
      <c r="E160" s="38" t="s">
        <v>58</v>
      </c>
    </row>
    <row r="161" spans="1:5" ht="12.75">
      <c r="A161" s="39" t="s">
        <v>57</v>
      </c>
      <c r="E161" s="40" t="s">
        <v>58</v>
      </c>
    </row>
    <row r="162" spans="1:5" ht="12.75">
      <c r="A162" t="s">
        <v>59</v>
      </c>
      <c r="E162" s="38" t="s">
        <v>58</v>
      </c>
    </row>
    <row r="163" spans="1:16" ht="25.5">
      <c r="A163" s="26" t="s">
        <v>50</v>
      </c>
      <c s="31" t="s">
        <v>558</v>
      </c>
      <c s="31" t="s">
        <v>559</v>
      </c>
      <c s="26" t="s">
        <v>52</v>
      </c>
      <c s="32" t="s">
        <v>560</v>
      </c>
      <c s="33" t="s">
        <v>175</v>
      </c>
      <c s="34">
        <v>2</v>
      </c>
      <c s="35">
        <v>0</v>
      </c>
      <c s="36">
        <f>ROUND(ROUND(H163,2)*ROUND(G163,5),2)</f>
      </c>
      <c r="O163">
        <f>(I163*21)/100</f>
      </c>
      <c t="s">
        <v>27</v>
      </c>
    </row>
    <row r="164" spans="1:5" ht="12.75">
      <c r="A164" s="37" t="s">
        <v>55</v>
      </c>
      <c r="E164" s="38" t="s">
        <v>58</v>
      </c>
    </row>
    <row r="165" spans="1:5" ht="12.75">
      <c r="A165" s="39" t="s">
        <v>57</v>
      </c>
      <c r="E165" s="40" t="s">
        <v>58</v>
      </c>
    </row>
    <row r="166" spans="1:5" ht="12.75">
      <c r="A166" t="s">
        <v>59</v>
      </c>
      <c r="E166" s="38" t="s">
        <v>58</v>
      </c>
    </row>
    <row r="167" spans="1:16" ht="25.5">
      <c r="A167" s="26" t="s">
        <v>50</v>
      </c>
      <c s="31" t="s">
        <v>561</v>
      </c>
      <c s="31" t="s">
        <v>562</v>
      </c>
      <c s="26" t="s">
        <v>52</v>
      </c>
      <c s="32" t="s">
        <v>563</v>
      </c>
      <c s="33" t="s">
        <v>175</v>
      </c>
      <c s="34">
        <v>2</v>
      </c>
      <c s="35">
        <v>0</v>
      </c>
      <c s="36">
        <f>ROUND(ROUND(H167,2)*ROUND(G167,5),2)</f>
      </c>
      <c r="O167">
        <f>(I167*21)/100</f>
      </c>
      <c t="s">
        <v>27</v>
      </c>
    </row>
    <row r="168" spans="1:5" ht="12.75">
      <c r="A168" s="37" t="s">
        <v>55</v>
      </c>
      <c r="E168" s="38" t="s">
        <v>58</v>
      </c>
    </row>
    <row r="169" spans="1:5" ht="12.75">
      <c r="A169" s="39" t="s">
        <v>57</v>
      </c>
      <c r="E169" s="40" t="s">
        <v>58</v>
      </c>
    </row>
    <row r="170" spans="1:5" ht="12.75">
      <c r="A170" t="s">
        <v>59</v>
      </c>
      <c r="E170" s="38" t="s">
        <v>58</v>
      </c>
    </row>
    <row r="171" spans="1:16" ht="25.5">
      <c r="A171" s="26" t="s">
        <v>50</v>
      </c>
      <c s="31" t="s">
        <v>564</v>
      </c>
      <c s="31" t="s">
        <v>565</v>
      </c>
      <c s="26" t="s">
        <v>52</v>
      </c>
      <c s="32" t="s">
        <v>566</v>
      </c>
      <c s="33" t="s">
        <v>175</v>
      </c>
      <c s="34">
        <v>1</v>
      </c>
      <c s="35">
        <v>0</v>
      </c>
      <c s="36">
        <f>ROUND(ROUND(H171,2)*ROUND(G171,5),2)</f>
      </c>
      <c r="O171">
        <f>(I171*21)/100</f>
      </c>
      <c t="s">
        <v>27</v>
      </c>
    </row>
    <row r="172" spans="1:5" ht="12.75">
      <c r="A172" s="37" t="s">
        <v>55</v>
      </c>
      <c r="E172" s="38" t="s">
        <v>58</v>
      </c>
    </row>
    <row r="173" spans="1:5" ht="12.75">
      <c r="A173" s="39" t="s">
        <v>57</v>
      </c>
      <c r="E173" s="40" t="s">
        <v>58</v>
      </c>
    </row>
    <row r="174" spans="1:5" ht="12.75">
      <c r="A174" t="s">
        <v>59</v>
      </c>
      <c r="E174" s="38" t="s">
        <v>58</v>
      </c>
    </row>
    <row r="175" spans="1:16" ht="12.75">
      <c r="A175" s="26" t="s">
        <v>50</v>
      </c>
      <c s="31" t="s">
        <v>567</v>
      </c>
      <c s="31" t="s">
        <v>568</v>
      </c>
      <c s="26" t="s">
        <v>52</v>
      </c>
      <c s="32" t="s">
        <v>569</v>
      </c>
      <c s="33" t="s">
        <v>175</v>
      </c>
      <c s="34">
        <v>3</v>
      </c>
      <c s="35">
        <v>0</v>
      </c>
      <c s="36">
        <f>ROUND(ROUND(H175,2)*ROUND(G175,5),2)</f>
      </c>
      <c r="O175">
        <f>(I175*21)/100</f>
      </c>
      <c t="s">
        <v>27</v>
      </c>
    </row>
    <row r="176" spans="1:5" ht="12.75">
      <c r="A176" s="37" t="s">
        <v>55</v>
      </c>
      <c r="E176" s="38" t="s">
        <v>58</v>
      </c>
    </row>
    <row r="177" spans="1:5" ht="12.75">
      <c r="A177" s="39" t="s">
        <v>57</v>
      </c>
      <c r="E177" s="40" t="s">
        <v>58</v>
      </c>
    </row>
    <row r="178" spans="1:5" ht="12.75">
      <c r="A178" t="s">
        <v>59</v>
      </c>
      <c r="E178" s="38" t="s">
        <v>58</v>
      </c>
    </row>
    <row r="179" spans="1:16" ht="25.5">
      <c r="A179" s="26" t="s">
        <v>50</v>
      </c>
      <c s="31" t="s">
        <v>570</v>
      </c>
      <c s="31" t="s">
        <v>571</v>
      </c>
      <c s="26" t="s">
        <v>52</v>
      </c>
      <c s="32" t="s">
        <v>572</v>
      </c>
      <c s="33" t="s">
        <v>175</v>
      </c>
      <c s="34">
        <v>5</v>
      </c>
      <c s="35">
        <v>0</v>
      </c>
      <c s="36">
        <f>ROUND(ROUND(H179,2)*ROUND(G179,5),2)</f>
      </c>
      <c r="O179">
        <f>(I179*21)/100</f>
      </c>
      <c t="s">
        <v>27</v>
      </c>
    </row>
    <row r="180" spans="1:5" ht="12.75">
      <c r="A180" s="37" t="s">
        <v>55</v>
      </c>
      <c r="E180" s="38" t="s">
        <v>58</v>
      </c>
    </row>
    <row r="181" spans="1:5" ht="12.75">
      <c r="A181" s="39" t="s">
        <v>57</v>
      </c>
      <c r="E181" s="40" t="s">
        <v>58</v>
      </c>
    </row>
    <row r="182" spans="1:5" ht="12.75">
      <c r="A182" t="s">
        <v>59</v>
      </c>
      <c r="E182" s="38" t="s">
        <v>58</v>
      </c>
    </row>
    <row r="183" spans="1:16" ht="25.5">
      <c r="A183" s="26" t="s">
        <v>50</v>
      </c>
      <c s="31" t="s">
        <v>573</v>
      </c>
      <c s="31" t="s">
        <v>574</v>
      </c>
      <c s="26" t="s">
        <v>52</v>
      </c>
      <c s="32" t="s">
        <v>575</v>
      </c>
      <c s="33" t="s">
        <v>175</v>
      </c>
      <c s="34">
        <v>3</v>
      </c>
      <c s="35">
        <v>0</v>
      </c>
      <c s="36">
        <f>ROUND(ROUND(H183,2)*ROUND(G183,5),2)</f>
      </c>
      <c r="O183">
        <f>(I183*21)/100</f>
      </c>
      <c t="s">
        <v>27</v>
      </c>
    </row>
    <row r="184" spans="1:5" ht="12.75">
      <c r="A184" s="37" t="s">
        <v>55</v>
      </c>
      <c r="E184" s="38" t="s">
        <v>58</v>
      </c>
    </row>
    <row r="185" spans="1:5" ht="12.75">
      <c r="A185" s="39" t="s">
        <v>57</v>
      </c>
      <c r="E185" s="40" t="s">
        <v>58</v>
      </c>
    </row>
    <row r="186" spans="1:5" ht="12.75">
      <c r="A186" t="s">
        <v>59</v>
      </c>
      <c r="E186" s="38" t="s">
        <v>58</v>
      </c>
    </row>
    <row r="187" spans="1:16" ht="25.5">
      <c r="A187" s="26" t="s">
        <v>50</v>
      </c>
      <c s="31" t="s">
        <v>576</v>
      </c>
      <c s="31" t="s">
        <v>577</v>
      </c>
      <c s="26" t="s">
        <v>52</v>
      </c>
      <c s="32" t="s">
        <v>578</v>
      </c>
      <c s="33" t="s">
        <v>175</v>
      </c>
      <c s="34">
        <v>1</v>
      </c>
      <c s="35">
        <v>0</v>
      </c>
      <c s="36">
        <f>ROUND(ROUND(H187,2)*ROUND(G187,5),2)</f>
      </c>
      <c r="O187">
        <f>(I187*21)/100</f>
      </c>
      <c t="s">
        <v>27</v>
      </c>
    </row>
    <row r="188" spans="1:5" ht="12.75">
      <c r="A188" s="37" t="s">
        <v>55</v>
      </c>
      <c r="E188" s="38" t="s">
        <v>58</v>
      </c>
    </row>
    <row r="189" spans="1:5" ht="12.75">
      <c r="A189" s="39" t="s">
        <v>57</v>
      </c>
      <c r="E189" s="40" t="s">
        <v>58</v>
      </c>
    </row>
    <row r="190" spans="1:5" ht="12.75">
      <c r="A190" t="s">
        <v>59</v>
      </c>
      <c r="E190" s="38" t="s">
        <v>58</v>
      </c>
    </row>
    <row r="191" spans="1:16" ht="25.5">
      <c r="A191" s="26" t="s">
        <v>50</v>
      </c>
      <c s="31" t="s">
        <v>579</v>
      </c>
      <c s="31" t="s">
        <v>580</v>
      </c>
      <c s="26" t="s">
        <v>52</v>
      </c>
      <c s="32" t="s">
        <v>581</v>
      </c>
      <c s="33" t="s">
        <v>175</v>
      </c>
      <c s="34">
        <v>5</v>
      </c>
      <c s="35">
        <v>0</v>
      </c>
      <c s="36">
        <f>ROUND(ROUND(H191,2)*ROUND(G191,5),2)</f>
      </c>
      <c r="O191">
        <f>(I191*21)/100</f>
      </c>
      <c t="s">
        <v>27</v>
      </c>
    </row>
    <row r="192" spans="1:5" ht="12.75">
      <c r="A192" s="37" t="s">
        <v>55</v>
      </c>
      <c r="E192" s="38" t="s">
        <v>58</v>
      </c>
    </row>
    <row r="193" spans="1:5" ht="12.75">
      <c r="A193" s="39" t="s">
        <v>57</v>
      </c>
      <c r="E193" s="40" t="s">
        <v>58</v>
      </c>
    </row>
    <row r="194" spans="1:5" ht="12.75">
      <c r="A194" t="s">
        <v>59</v>
      </c>
      <c r="E194" s="38" t="s">
        <v>58</v>
      </c>
    </row>
    <row r="195" spans="1:16" ht="25.5">
      <c r="A195" s="26" t="s">
        <v>50</v>
      </c>
      <c s="31" t="s">
        <v>582</v>
      </c>
      <c s="31" t="s">
        <v>583</v>
      </c>
      <c s="26" t="s">
        <v>52</v>
      </c>
      <c s="32" t="s">
        <v>584</v>
      </c>
      <c s="33" t="s">
        <v>175</v>
      </c>
      <c s="34">
        <v>1</v>
      </c>
      <c s="35">
        <v>0</v>
      </c>
      <c s="36">
        <f>ROUND(ROUND(H195,2)*ROUND(G195,5),2)</f>
      </c>
      <c r="O195">
        <f>(I195*21)/100</f>
      </c>
      <c t="s">
        <v>27</v>
      </c>
    </row>
    <row r="196" spans="1:5" ht="12.75">
      <c r="A196" s="37" t="s">
        <v>55</v>
      </c>
      <c r="E196" s="38" t="s">
        <v>58</v>
      </c>
    </row>
    <row r="197" spans="1:5" ht="12.75">
      <c r="A197" s="39" t="s">
        <v>57</v>
      </c>
      <c r="E197" s="40" t="s">
        <v>58</v>
      </c>
    </row>
    <row r="198" spans="1:5" ht="12.75">
      <c r="A198" t="s">
        <v>59</v>
      </c>
      <c r="E198" s="38" t="s">
        <v>58</v>
      </c>
    </row>
    <row r="199" spans="1:16" ht="12.75">
      <c r="A199" s="26" t="s">
        <v>50</v>
      </c>
      <c s="31" t="s">
        <v>585</v>
      </c>
      <c s="31" t="s">
        <v>586</v>
      </c>
      <c s="26" t="s">
        <v>52</v>
      </c>
      <c s="32" t="s">
        <v>587</v>
      </c>
      <c s="33" t="s">
        <v>175</v>
      </c>
      <c s="34">
        <v>5</v>
      </c>
      <c s="35">
        <v>0</v>
      </c>
      <c s="36">
        <f>ROUND(ROUND(H199,2)*ROUND(G199,5),2)</f>
      </c>
      <c r="O199">
        <f>(I199*21)/100</f>
      </c>
      <c t="s">
        <v>27</v>
      </c>
    </row>
    <row r="200" spans="1:5" ht="12.75">
      <c r="A200" s="37" t="s">
        <v>55</v>
      </c>
      <c r="E200" s="38" t="s">
        <v>58</v>
      </c>
    </row>
    <row r="201" spans="1:5" ht="12.75">
      <c r="A201" s="39" t="s">
        <v>57</v>
      </c>
      <c r="E201" s="40" t="s">
        <v>58</v>
      </c>
    </row>
    <row r="202" spans="1:5" ht="12.75">
      <c r="A202" t="s">
        <v>59</v>
      </c>
      <c r="E202" s="38" t="s">
        <v>58</v>
      </c>
    </row>
    <row r="203" spans="1:16" ht="12.75">
      <c r="A203" s="26" t="s">
        <v>50</v>
      </c>
      <c s="31" t="s">
        <v>588</v>
      </c>
      <c s="31" t="s">
        <v>589</v>
      </c>
      <c s="26" t="s">
        <v>52</v>
      </c>
      <c s="32" t="s">
        <v>590</v>
      </c>
      <c s="33" t="s">
        <v>175</v>
      </c>
      <c s="34">
        <v>3</v>
      </c>
      <c s="35">
        <v>0</v>
      </c>
      <c s="36">
        <f>ROUND(ROUND(H203,2)*ROUND(G203,5),2)</f>
      </c>
      <c r="O203">
        <f>(I203*21)/100</f>
      </c>
      <c t="s">
        <v>27</v>
      </c>
    </row>
    <row r="204" spans="1:5" ht="12.75">
      <c r="A204" s="37" t="s">
        <v>55</v>
      </c>
      <c r="E204" s="38" t="s">
        <v>58</v>
      </c>
    </row>
    <row r="205" spans="1:5" ht="12.75">
      <c r="A205" s="39" t="s">
        <v>57</v>
      </c>
      <c r="E205" s="40" t="s">
        <v>58</v>
      </c>
    </row>
    <row r="206" spans="1:5" ht="12.75">
      <c r="A206" t="s">
        <v>59</v>
      </c>
      <c r="E206" s="38" t="s">
        <v>58</v>
      </c>
    </row>
    <row r="207" spans="1:16" ht="25.5">
      <c r="A207" s="26" t="s">
        <v>50</v>
      </c>
      <c s="31" t="s">
        <v>591</v>
      </c>
      <c s="31" t="s">
        <v>592</v>
      </c>
      <c s="26" t="s">
        <v>52</v>
      </c>
      <c s="32" t="s">
        <v>593</v>
      </c>
      <c s="33" t="s">
        <v>175</v>
      </c>
      <c s="34">
        <v>2</v>
      </c>
      <c s="35">
        <v>0</v>
      </c>
      <c s="36">
        <f>ROUND(ROUND(H207,2)*ROUND(G207,5),2)</f>
      </c>
      <c r="O207">
        <f>(I207*21)/100</f>
      </c>
      <c t="s">
        <v>27</v>
      </c>
    </row>
    <row r="208" spans="1:5" ht="12.75">
      <c r="A208" s="37" t="s">
        <v>55</v>
      </c>
      <c r="E208" s="38" t="s">
        <v>58</v>
      </c>
    </row>
    <row r="209" spans="1:5" ht="12.75">
      <c r="A209" s="39" t="s">
        <v>57</v>
      </c>
      <c r="E209" s="40" t="s">
        <v>58</v>
      </c>
    </row>
    <row r="210" spans="1:5" ht="12.75">
      <c r="A210" t="s">
        <v>59</v>
      </c>
      <c r="E210" s="38" t="s">
        <v>58</v>
      </c>
    </row>
    <row r="211" spans="1:16" ht="12.75">
      <c r="A211" s="26" t="s">
        <v>50</v>
      </c>
      <c s="31" t="s">
        <v>594</v>
      </c>
      <c s="31" t="s">
        <v>595</v>
      </c>
      <c s="26" t="s">
        <v>52</v>
      </c>
      <c s="32" t="s">
        <v>596</v>
      </c>
      <c s="33" t="s">
        <v>175</v>
      </c>
      <c s="34">
        <v>1</v>
      </c>
      <c s="35">
        <v>0</v>
      </c>
      <c s="36">
        <f>ROUND(ROUND(H211,2)*ROUND(G211,5),2)</f>
      </c>
      <c r="O211">
        <f>(I211*21)/100</f>
      </c>
      <c t="s">
        <v>27</v>
      </c>
    </row>
    <row r="212" spans="1:5" ht="12.75">
      <c r="A212" s="37" t="s">
        <v>55</v>
      </c>
      <c r="E212" s="38" t="s">
        <v>58</v>
      </c>
    </row>
    <row r="213" spans="1:5" ht="12.75">
      <c r="A213" s="39" t="s">
        <v>57</v>
      </c>
      <c r="E213" s="40" t="s">
        <v>58</v>
      </c>
    </row>
    <row r="214" spans="1:5" ht="12.75">
      <c r="A214" t="s">
        <v>59</v>
      </c>
      <c r="E214" s="38" t="s">
        <v>58</v>
      </c>
    </row>
    <row r="215" spans="1:16" ht="12.75">
      <c r="A215" s="26" t="s">
        <v>50</v>
      </c>
      <c s="31" t="s">
        <v>597</v>
      </c>
      <c s="31" t="s">
        <v>598</v>
      </c>
      <c s="26" t="s">
        <v>52</v>
      </c>
      <c s="32" t="s">
        <v>599</v>
      </c>
      <c s="33" t="s">
        <v>175</v>
      </c>
      <c s="34">
        <v>1</v>
      </c>
      <c s="35">
        <v>0</v>
      </c>
      <c s="36">
        <f>ROUND(ROUND(H215,2)*ROUND(G215,5),2)</f>
      </c>
      <c r="O215">
        <f>(I215*21)/100</f>
      </c>
      <c t="s">
        <v>27</v>
      </c>
    </row>
    <row r="216" spans="1:5" ht="12.75">
      <c r="A216" s="37" t="s">
        <v>55</v>
      </c>
      <c r="E216" s="38" t="s">
        <v>58</v>
      </c>
    </row>
    <row r="217" spans="1:5" ht="12.75">
      <c r="A217" s="39" t="s">
        <v>57</v>
      </c>
      <c r="E217" s="40" t="s">
        <v>58</v>
      </c>
    </row>
    <row r="218" spans="1:5" ht="12.75">
      <c r="A218" t="s">
        <v>59</v>
      </c>
      <c r="E218" s="38" t="s">
        <v>58</v>
      </c>
    </row>
    <row r="219" spans="1:16" ht="12.75">
      <c r="A219" s="26" t="s">
        <v>50</v>
      </c>
      <c s="31" t="s">
        <v>600</v>
      </c>
      <c s="31" t="s">
        <v>601</v>
      </c>
      <c s="26" t="s">
        <v>52</v>
      </c>
      <c s="32" t="s">
        <v>602</v>
      </c>
      <c s="33" t="s">
        <v>175</v>
      </c>
      <c s="34">
        <v>1</v>
      </c>
      <c s="35">
        <v>0</v>
      </c>
      <c s="36">
        <f>ROUND(ROUND(H219,2)*ROUND(G219,5),2)</f>
      </c>
      <c r="O219">
        <f>(I219*21)/100</f>
      </c>
      <c t="s">
        <v>27</v>
      </c>
    </row>
    <row r="220" spans="1:5" ht="12.75">
      <c r="A220" s="37" t="s">
        <v>55</v>
      </c>
      <c r="E220" s="38" t="s">
        <v>58</v>
      </c>
    </row>
    <row r="221" spans="1:5" ht="12.75">
      <c r="A221" s="39" t="s">
        <v>57</v>
      </c>
      <c r="E221" s="40" t="s">
        <v>58</v>
      </c>
    </row>
    <row r="222" spans="1:5" ht="12.75">
      <c r="A222" t="s">
        <v>59</v>
      </c>
      <c r="E222" s="38" t="s">
        <v>58</v>
      </c>
    </row>
    <row r="223" spans="1:16" ht="12.75">
      <c r="A223" s="26" t="s">
        <v>50</v>
      </c>
      <c s="31" t="s">
        <v>603</v>
      </c>
      <c s="31" t="s">
        <v>604</v>
      </c>
      <c s="26" t="s">
        <v>52</v>
      </c>
      <c s="32" t="s">
        <v>605</v>
      </c>
      <c s="33" t="s">
        <v>175</v>
      </c>
      <c s="34">
        <v>2</v>
      </c>
      <c s="35">
        <v>0</v>
      </c>
      <c s="36">
        <f>ROUND(ROUND(H223,2)*ROUND(G223,5),2)</f>
      </c>
      <c r="O223">
        <f>(I223*21)/100</f>
      </c>
      <c t="s">
        <v>27</v>
      </c>
    </row>
    <row r="224" spans="1:5" ht="12.75">
      <c r="A224" s="37" t="s">
        <v>55</v>
      </c>
      <c r="E224" s="38" t="s">
        <v>58</v>
      </c>
    </row>
    <row r="225" spans="1:5" ht="12.75">
      <c r="A225" s="39" t="s">
        <v>57</v>
      </c>
      <c r="E225" s="40" t="s">
        <v>58</v>
      </c>
    </row>
    <row r="226" spans="1:5" ht="12.75">
      <c r="A226" t="s">
        <v>59</v>
      </c>
      <c r="E226" s="38" t="s">
        <v>58</v>
      </c>
    </row>
    <row r="227" spans="1:16" ht="12.75">
      <c r="A227" s="26" t="s">
        <v>50</v>
      </c>
      <c s="31" t="s">
        <v>606</v>
      </c>
      <c s="31" t="s">
        <v>607</v>
      </c>
      <c s="26" t="s">
        <v>52</v>
      </c>
      <c s="32" t="s">
        <v>608</v>
      </c>
      <c s="33" t="s">
        <v>175</v>
      </c>
      <c s="34">
        <v>1</v>
      </c>
      <c s="35">
        <v>0</v>
      </c>
      <c s="36">
        <f>ROUND(ROUND(H227,2)*ROUND(G227,5),2)</f>
      </c>
      <c r="O227">
        <f>(I227*21)/100</f>
      </c>
      <c t="s">
        <v>27</v>
      </c>
    </row>
    <row r="228" spans="1:5" ht="12.75">
      <c r="A228" s="37" t="s">
        <v>55</v>
      </c>
      <c r="E228" s="38" t="s">
        <v>58</v>
      </c>
    </row>
    <row r="229" spans="1:5" ht="12.75">
      <c r="A229" s="39" t="s">
        <v>57</v>
      </c>
      <c r="E229" s="40" t="s">
        <v>58</v>
      </c>
    </row>
    <row r="230" spans="1:5" ht="12.75">
      <c r="A230" t="s">
        <v>59</v>
      </c>
      <c r="E230" s="38" t="s">
        <v>58</v>
      </c>
    </row>
    <row r="231" spans="1:16" ht="12.75">
      <c r="A231" s="26" t="s">
        <v>50</v>
      </c>
      <c s="31" t="s">
        <v>609</v>
      </c>
      <c s="31" t="s">
        <v>610</v>
      </c>
      <c s="26" t="s">
        <v>52</v>
      </c>
      <c s="32" t="s">
        <v>611</v>
      </c>
      <c s="33" t="s">
        <v>175</v>
      </c>
      <c s="34">
        <v>2</v>
      </c>
      <c s="35">
        <v>0</v>
      </c>
      <c s="36">
        <f>ROUND(ROUND(H231,2)*ROUND(G231,5),2)</f>
      </c>
      <c r="O231">
        <f>(I231*21)/100</f>
      </c>
      <c t="s">
        <v>27</v>
      </c>
    </row>
    <row r="232" spans="1:5" ht="12.75">
      <c r="A232" s="37" t="s">
        <v>55</v>
      </c>
      <c r="E232" s="38" t="s">
        <v>58</v>
      </c>
    </row>
    <row r="233" spans="1:5" ht="12.75">
      <c r="A233" s="39" t="s">
        <v>57</v>
      </c>
      <c r="E233" s="40" t="s">
        <v>58</v>
      </c>
    </row>
    <row r="234" spans="1:5" ht="12.75">
      <c r="A234" t="s">
        <v>59</v>
      </c>
      <c r="E234" s="38" t="s">
        <v>58</v>
      </c>
    </row>
    <row r="235" spans="1:16" ht="12.75">
      <c r="A235" s="26" t="s">
        <v>50</v>
      </c>
      <c s="31" t="s">
        <v>612</v>
      </c>
      <c s="31" t="s">
        <v>613</v>
      </c>
      <c s="26" t="s">
        <v>52</v>
      </c>
      <c s="32" t="s">
        <v>614</v>
      </c>
      <c s="33" t="s">
        <v>175</v>
      </c>
      <c s="34">
        <v>4</v>
      </c>
      <c s="35">
        <v>0</v>
      </c>
      <c s="36">
        <f>ROUND(ROUND(H235,2)*ROUND(G235,5),2)</f>
      </c>
      <c r="O235">
        <f>(I235*21)/100</f>
      </c>
      <c t="s">
        <v>27</v>
      </c>
    </row>
    <row r="236" spans="1:5" ht="12.75">
      <c r="A236" s="37" t="s">
        <v>55</v>
      </c>
      <c r="E236" s="38" t="s">
        <v>58</v>
      </c>
    </row>
    <row r="237" spans="1:5" ht="12.75">
      <c r="A237" s="39" t="s">
        <v>57</v>
      </c>
      <c r="E237" s="40" t="s">
        <v>58</v>
      </c>
    </row>
    <row r="238" spans="1:5" ht="12.75">
      <c r="A238" t="s">
        <v>59</v>
      </c>
      <c r="E238" s="38" t="s">
        <v>58</v>
      </c>
    </row>
    <row r="239" spans="1:16" ht="12.75">
      <c r="A239" s="26" t="s">
        <v>50</v>
      </c>
      <c s="31" t="s">
        <v>615</v>
      </c>
      <c s="31" t="s">
        <v>616</v>
      </c>
      <c s="26" t="s">
        <v>52</v>
      </c>
      <c s="32" t="s">
        <v>617</v>
      </c>
      <c s="33" t="s">
        <v>175</v>
      </c>
      <c s="34">
        <v>1</v>
      </c>
      <c s="35">
        <v>0</v>
      </c>
      <c s="36">
        <f>ROUND(ROUND(H239,2)*ROUND(G239,5),2)</f>
      </c>
      <c r="O239">
        <f>(I239*21)/100</f>
      </c>
      <c t="s">
        <v>27</v>
      </c>
    </row>
    <row r="240" spans="1:5" ht="12.75">
      <c r="A240" s="37" t="s">
        <v>55</v>
      </c>
      <c r="E240" s="38" t="s">
        <v>58</v>
      </c>
    </row>
    <row r="241" spans="1:5" ht="12.75">
      <c r="A241" s="39" t="s">
        <v>57</v>
      </c>
      <c r="E241" s="40" t="s">
        <v>58</v>
      </c>
    </row>
    <row r="242" spans="1:5" ht="12.75">
      <c r="A242" t="s">
        <v>59</v>
      </c>
      <c r="E242" s="38" t="s">
        <v>58</v>
      </c>
    </row>
    <row r="243" spans="1:16" ht="12.75">
      <c r="A243" s="26" t="s">
        <v>50</v>
      </c>
      <c s="31" t="s">
        <v>618</v>
      </c>
      <c s="31" t="s">
        <v>619</v>
      </c>
      <c s="26" t="s">
        <v>52</v>
      </c>
      <c s="32" t="s">
        <v>620</v>
      </c>
      <c s="33" t="s">
        <v>175</v>
      </c>
      <c s="34">
        <v>2</v>
      </c>
      <c s="35">
        <v>0</v>
      </c>
      <c s="36">
        <f>ROUND(ROUND(H243,2)*ROUND(G243,5),2)</f>
      </c>
      <c r="O243">
        <f>(I243*21)/100</f>
      </c>
      <c t="s">
        <v>27</v>
      </c>
    </row>
    <row r="244" spans="1:5" ht="12.75">
      <c r="A244" s="37" t="s">
        <v>55</v>
      </c>
      <c r="E244" s="38" t="s">
        <v>58</v>
      </c>
    </row>
    <row r="245" spans="1:5" ht="12.75">
      <c r="A245" s="39" t="s">
        <v>57</v>
      </c>
      <c r="E245" s="40" t="s">
        <v>58</v>
      </c>
    </row>
    <row r="246" spans="1:5" ht="12.75">
      <c r="A246" t="s">
        <v>59</v>
      </c>
      <c r="E246" s="38" t="s">
        <v>58</v>
      </c>
    </row>
    <row r="247" spans="1:16" ht="12.75">
      <c r="A247" s="26" t="s">
        <v>50</v>
      </c>
      <c s="31" t="s">
        <v>621</v>
      </c>
      <c s="31" t="s">
        <v>622</v>
      </c>
      <c s="26" t="s">
        <v>52</v>
      </c>
      <c s="32" t="s">
        <v>623</v>
      </c>
      <c s="33" t="s">
        <v>175</v>
      </c>
      <c s="34">
        <v>1</v>
      </c>
      <c s="35">
        <v>0</v>
      </c>
      <c s="36">
        <f>ROUND(ROUND(H247,2)*ROUND(G247,5),2)</f>
      </c>
      <c r="O247">
        <f>(I247*21)/100</f>
      </c>
      <c t="s">
        <v>27</v>
      </c>
    </row>
    <row r="248" spans="1:5" ht="12.75">
      <c r="A248" s="37" t="s">
        <v>55</v>
      </c>
      <c r="E248" s="38" t="s">
        <v>58</v>
      </c>
    </row>
    <row r="249" spans="1:5" ht="12.75">
      <c r="A249" s="39" t="s">
        <v>57</v>
      </c>
      <c r="E249" s="40" t="s">
        <v>58</v>
      </c>
    </row>
    <row r="250" spans="1:5" ht="12.75">
      <c r="A250" t="s">
        <v>59</v>
      </c>
      <c r="E250" s="38" t="s">
        <v>58</v>
      </c>
    </row>
    <row r="251" spans="1:16" ht="12.75">
      <c r="A251" s="26" t="s">
        <v>50</v>
      </c>
      <c s="31" t="s">
        <v>624</v>
      </c>
      <c s="31" t="s">
        <v>625</v>
      </c>
      <c s="26" t="s">
        <v>52</v>
      </c>
      <c s="32" t="s">
        <v>626</v>
      </c>
      <c s="33" t="s">
        <v>175</v>
      </c>
      <c s="34">
        <v>1</v>
      </c>
      <c s="35">
        <v>0</v>
      </c>
      <c s="36">
        <f>ROUND(ROUND(H251,2)*ROUND(G251,5),2)</f>
      </c>
      <c r="O251">
        <f>(I251*21)/100</f>
      </c>
      <c t="s">
        <v>27</v>
      </c>
    </row>
    <row r="252" spans="1:5" ht="12.75">
      <c r="A252" s="37" t="s">
        <v>55</v>
      </c>
      <c r="E252" s="38" t="s">
        <v>58</v>
      </c>
    </row>
    <row r="253" spans="1:5" ht="12.75">
      <c r="A253" s="39" t="s">
        <v>57</v>
      </c>
      <c r="E253" s="40" t="s">
        <v>58</v>
      </c>
    </row>
    <row r="254" spans="1:5" ht="12.75">
      <c r="A254" t="s">
        <v>59</v>
      </c>
      <c r="E254" s="38" t="s">
        <v>58</v>
      </c>
    </row>
    <row r="255" spans="1:16" ht="12.75">
      <c r="A255" s="26" t="s">
        <v>50</v>
      </c>
      <c s="31" t="s">
        <v>627</v>
      </c>
      <c s="31" t="s">
        <v>628</v>
      </c>
      <c s="26" t="s">
        <v>52</v>
      </c>
      <c s="32" t="s">
        <v>629</v>
      </c>
      <c s="33" t="s">
        <v>175</v>
      </c>
      <c s="34">
        <v>1</v>
      </c>
      <c s="35">
        <v>0</v>
      </c>
      <c s="36">
        <f>ROUND(ROUND(H255,2)*ROUND(G255,5),2)</f>
      </c>
      <c r="O255">
        <f>(I255*21)/100</f>
      </c>
      <c t="s">
        <v>27</v>
      </c>
    </row>
    <row r="256" spans="1:5" ht="12.75">
      <c r="A256" s="37" t="s">
        <v>55</v>
      </c>
      <c r="E256" s="38" t="s">
        <v>58</v>
      </c>
    </row>
    <row r="257" spans="1:5" ht="12.75">
      <c r="A257" s="39" t="s">
        <v>57</v>
      </c>
      <c r="E257" s="40" t="s">
        <v>58</v>
      </c>
    </row>
    <row r="258" spans="1:5" ht="12.75">
      <c r="A258" t="s">
        <v>59</v>
      </c>
      <c r="E258" s="38" t="s">
        <v>58</v>
      </c>
    </row>
    <row r="259" spans="1:16" ht="12.75">
      <c r="A259" s="26" t="s">
        <v>50</v>
      </c>
      <c s="31" t="s">
        <v>630</v>
      </c>
      <c s="31" t="s">
        <v>631</v>
      </c>
      <c s="26" t="s">
        <v>52</v>
      </c>
      <c s="32" t="s">
        <v>632</v>
      </c>
      <c s="33" t="s">
        <v>175</v>
      </c>
      <c s="34">
        <v>1</v>
      </c>
      <c s="35">
        <v>0</v>
      </c>
      <c s="36">
        <f>ROUND(ROUND(H259,2)*ROUND(G259,5),2)</f>
      </c>
      <c r="O259">
        <f>(I259*21)/100</f>
      </c>
      <c t="s">
        <v>27</v>
      </c>
    </row>
    <row r="260" spans="1:5" ht="12.75">
      <c r="A260" s="37" t="s">
        <v>55</v>
      </c>
      <c r="E260" s="38" t="s">
        <v>58</v>
      </c>
    </row>
    <row r="261" spans="1:5" ht="12.75">
      <c r="A261" s="39" t="s">
        <v>57</v>
      </c>
      <c r="E261" s="40" t="s">
        <v>58</v>
      </c>
    </row>
    <row r="262" spans="1:5" ht="12.75">
      <c r="A262" t="s">
        <v>59</v>
      </c>
      <c r="E262" s="38" t="s">
        <v>58</v>
      </c>
    </row>
    <row r="263" spans="1:16" ht="12.75">
      <c r="A263" s="26" t="s">
        <v>50</v>
      </c>
      <c s="31" t="s">
        <v>633</v>
      </c>
      <c s="31" t="s">
        <v>634</v>
      </c>
      <c s="26" t="s">
        <v>52</v>
      </c>
      <c s="32" t="s">
        <v>635</v>
      </c>
      <c s="33" t="s">
        <v>175</v>
      </c>
      <c s="34">
        <v>2</v>
      </c>
      <c s="35">
        <v>0</v>
      </c>
      <c s="36">
        <f>ROUND(ROUND(H263,2)*ROUND(G263,5),2)</f>
      </c>
      <c r="O263">
        <f>(I263*21)/100</f>
      </c>
      <c t="s">
        <v>27</v>
      </c>
    </row>
    <row r="264" spans="1:5" ht="12.75">
      <c r="A264" s="37" t="s">
        <v>55</v>
      </c>
      <c r="E264" s="38" t="s">
        <v>58</v>
      </c>
    </row>
    <row r="265" spans="1:5" ht="12.75">
      <c r="A265" s="39" t="s">
        <v>57</v>
      </c>
      <c r="E265" s="40" t="s">
        <v>58</v>
      </c>
    </row>
    <row r="266" spans="1:5" ht="12.75">
      <c r="A266" t="s">
        <v>59</v>
      </c>
      <c r="E266" s="38" t="s">
        <v>58</v>
      </c>
    </row>
    <row r="267" spans="1:16" ht="12.75">
      <c r="A267" s="26" t="s">
        <v>50</v>
      </c>
      <c s="31" t="s">
        <v>636</v>
      </c>
      <c s="31" t="s">
        <v>637</v>
      </c>
      <c s="26" t="s">
        <v>52</v>
      </c>
      <c s="32" t="s">
        <v>638</v>
      </c>
      <c s="33" t="s">
        <v>175</v>
      </c>
      <c s="34">
        <v>1</v>
      </c>
      <c s="35">
        <v>0</v>
      </c>
      <c s="36">
        <f>ROUND(ROUND(H267,2)*ROUND(G267,5),2)</f>
      </c>
      <c r="O267">
        <f>(I267*21)/100</f>
      </c>
      <c t="s">
        <v>27</v>
      </c>
    </row>
    <row r="268" spans="1:5" ht="12.75">
      <c r="A268" s="37" t="s">
        <v>55</v>
      </c>
      <c r="E268" s="38" t="s">
        <v>58</v>
      </c>
    </row>
    <row r="269" spans="1:5" ht="12.75">
      <c r="A269" s="39" t="s">
        <v>57</v>
      </c>
      <c r="E269" s="40" t="s">
        <v>58</v>
      </c>
    </row>
    <row r="270" spans="1:5" ht="12.75">
      <c r="A270" t="s">
        <v>59</v>
      </c>
      <c r="E270" s="38" t="s">
        <v>58</v>
      </c>
    </row>
    <row r="271" spans="1:16" ht="25.5">
      <c r="A271" s="26" t="s">
        <v>50</v>
      </c>
      <c s="31" t="s">
        <v>639</v>
      </c>
      <c s="31" t="s">
        <v>640</v>
      </c>
      <c s="26" t="s">
        <v>52</v>
      </c>
      <c s="32" t="s">
        <v>641</v>
      </c>
      <c s="33" t="s">
        <v>175</v>
      </c>
      <c s="34">
        <v>1</v>
      </c>
      <c s="35">
        <v>0</v>
      </c>
      <c s="36">
        <f>ROUND(ROUND(H271,2)*ROUND(G271,5),2)</f>
      </c>
      <c r="O271">
        <f>(I271*21)/100</f>
      </c>
      <c t="s">
        <v>27</v>
      </c>
    </row>
    <row r="272" spans="1:5" ht="12.75">
      <c r="A272" s="37" t="s">
        <v>55</v>
      </c>
      <c r="E272" s="38" t="s">
        <v>58</v>
      </c>
    </row>
    <row r="273" spans="1:5" ht="12.75">
      <c r="A273" s="39" t="s">
        <v>57</v>
      </c>
      <c r="E273" s="40" t="s">
        <v>58</v>
      </c>
    </row>
    <row r="274" spans="1:5" ht="12.75">
      <c r="A274" t="s">
        <v>59</v>
      </c>
      <c r="E274" s="38" t="s">
        <v>58</v>
      </c>
    </row>
    <row r="275" spans="1:16" ht="25.5">
      <c r="A275" s="26" t="s">
        <v>50</v>
      </c>
      <c s="31" t="s">
        <v>642</v>
      </c>
      <c s="31" t="s">
        <v>643</v>
      </c>
      <c s="26" t="s">
        <v>52</v>
      </c>
      <c s="32" t="s">
        <v>644</v>
      </c>
      <c s="33" t="s">
        <v>175</v>
      </c>
      <c s="34">
        <v>2</v>
      </c>
      <c s="35">
        <v>0</v>
      </c>
      <c s="36">
        <f>ROUND(ROUND(H275,2)*ROUND(G275,5),2)</f>
      </c>
      <c r="O275">
        <f>(I275*21)/100</f>
      </c>
      <c t="s">
        <v>27</v>
      </c>
    </row>
    <row r="276" spans="1:5" ht="12.75">
      <c r="A276" s="37" t="s">
        <v>55</v>
      </c>
      <c r="E276" s="38" t="s">
        <v>58</v>
      </c>
    </row>
    <row r="277" spans="1:5" ht="12.75">
      <c r="A277" s="39" t="s">
        <v>57</v>
      </c>
      <c r="E277" s="40" t="s">
        <v>58</v>
      </c>
    </row>
    <row r="278" spans="1:5" ht="12.75">
      <c r="A278" t="s">
        <v>59</v>
      </c>
      <c r="E278" s="38" t="s">
        <v>58</v>
      </c>
    </row>
    <row r="279" spans="1:16" ht="25.5">
      <c r="A279" s="26" t="s">
        <v>50</v>
      </c>
      <c s="31" t="s">
        <v>645</v>
      </c>
      <c s="31" t="s">
        <v>646</v>
      </c>
      <c s="26" t="s">
        <v>52</v>
      </c>
      <c s="32" t="s">
        <v>647</v>
      </c>
      <c s="33" t="s">
        <v>175</v>
      </c>
      <c s="34">
        <v>1</v>
      </c>
      <c s="35">
        <v>0</v>
      </c>
      <c s="36">
        <f>ROUND(ROUND(H279,2)*ROUND(G279,5),2)</f>
      </c>
      <c r="O279">
        <f>(I279*21)/100</f>
      </c>
      <c t="s">
        <v>27</v>
      </c>
    </row>
    <row r="280" spans="1:5" ht="12.75">
      <c r="A280" s="37" t="s">
        <v>55</v>
      </c>
      <c r="E280" s="38" t="s">
        <v>58</v>
      </c>
    </row>
    <row r="281" spans="1:5" ht="12.75">
      <c r="A281" s="39" t="s">
        <v>57</v>
      </c>
      <c r="E281" s="40" t="s">
        <v>58</v>
      </c>
    </row>
    <row r="282" spans="1:5" ht="12.75">
      <c r="A282" t="s">
        <v>59</v>
      </c>
      <c r="E282" s="38" t="s">
        <v>58</v>
      </c>
    </row>
    <row r="283" spans="1:16" ht="25.5">
      <c r="A283" s="26" t="s">
        <v>50</v>
      </c>
      <c s="31" t="s">
        <v>648</v>
      </c>
      <c s="31" t="s">
        <v>649</v>
      </c>
      <c s="26" t="s">
        <v>52</v>
      </c>
      <c s="32" t="s">
        <v>650</v>
      </c>
      <c s="33" t="s">
        <v>175</v>
      </c>
      <c s="34">
        <v>3</v>
      </c>
      <c s="35">
        <v>0</v>
      </c>
      <c s="36">
        <f>ROUND(ROUND(H283,2)*ROUND(G283,5),2)</f>
      </c>
      <c r="O283">
        <f>(I283*21)/100</f>
      </c>
      <c t="s">
        <v>27</v>
      </c>
    </row>
    <row r="284" spans="1:5" ht="12.75">
      <c r="A284" s="37" t="s">
        <v>55</v>
      </c>
      <c r="E284" s="38" t="s">
        <v>58</v>
      </c>
    </row>
    <row r="285" spans="1:5" ht="12.75">
      <c r="A285" s="39" t="s">
        <v>57</v>
      </c>
      <c r="E285" s="40" t="s">
        <v>58</v>
      </c>
    </row>
    <row r="286" spans="1:5" ht="12.75">
      <c r="A286" t="s">
        <v>59</v>
      </c>
      <c r="E286" s="38" t="s">
        <v>58</v>
      </c>
    </row>
    <row r="287" spans="1:16" ht="25.5">
      <c r="A287" s="26" t="s">
        <v>50</v>
      </c>
      <c s="31" t="s">
        <v>651</v>
      </c>
      <c s="31" t="s">
        <v>652</v>
      </c>
      <c s="26" t="s">
        <v>52</v>
      </c>
      <c s="32" t="s">
        <v>653</v>
      </c>
      <c s="33" t="s">
        <v>175</v>
      </c>
      <c s="34">
        <v>1</v>
      </c>
      <c s="35">
        <v>0</v>
      </c>
      <c s="36">
        <f>ROUND(ROUND(H287,2)*ROUND(G287,5),2)</f>
      </c>
      <c r="O287">
        <f>(I287*21)/100</f>
      </c>
      <c t="s">
        <v>27</v>
      </c>
    </row>
    <row r="288" spans="1:5" ht="12.75">
      <c r="A288" s="37" t="s">
        <v>55</v>
      </c>
      <c r="E288" s="38" t="s">
        <v>58</v>
      </c>
    </row>
    <row r="289" spans="1:5" ht="12.75">
      <c r="A289" s="39" t="s">
        <v>57</v>
      </c>
      <c r="E289" s="40" t="s">
        <v>58</v>
      </c>
    </row>
    <row r="290" spans="1:5" ht="12.75">
      <c r="A290" t="s">
        <v>59</v>
      </c>
      <c r="E290" s="38" t="s">
        <v>58</v>
      </c>
    </row>
    <row r="291" spans="1:16" ht="12.75">
      <c r="A291" s="26" t="s">
        <v>50</v>
      </c>
      <c s="31" t="s">
        <v>654</v>
      </c>
      <c s="31" t="s">
        <v>655</v>
      </c>
      <c s="26" t="s">
        <v>52</v>
      </c>
      <c s="32" t="s">
        <v>656</v>
      </c>
      <c s="33" t="s">
        <v>175</v>
      </c>
      <c s="34">
        <v>1</v>
      </c>
      <c s="35">
        <v>0</v>
      </c>
      <c s="36">
        <f>ROUND(ROUND(H291,2)*ROUND(G291,5),2)</f>
      </c>
      <c r="O291">
        <f>(I291*21)/100</f>
      </c>
      <c t="s">
        <v>27</v>
      </c>
    </row>
    <row r="292" spans="1:5" ht="12.75">
      <c r="A292" s="37" t="s">
        <v>55</v>
      </c>
      <c r="E292" s="38" t="s">
        <v>58</v>
      </c>
    </row>
    <row r="293" spans="1:5" ht="12.75">
      <c r="A293" s="39" t="s">
        <v>57</v>
      </c>
      <c r="E293" s="40" t="s">
        <v>58</v>
      </c>
    </row>
    <row r="294" spans="1:5" ht="12.75">
      <c r="A294" t="s">
        <v>59</v>
      </c>
      <c r="E294" s="38" t="s">
        <v>58</v>
      </c>
    </row>
    <row r="295" spans="1:16" ht="12.75">
      <c r="A295" s="26" t="s">
        <v>50</v>
      </c>
      <c s="31" t="s">
        <v>657</v>
      </c>
      <c s="31" t="s">
        <v>658</v>
      </c>
      <c s="26" t="s">
        <v>52</v>
      </c>
      <c s="32" t="s">
        <v>659</v>
      </c>
      <c s="33" t="s">
        <v>175</v>
      </c>
      <c s="34">
        <v>1</v>
      </c>
      <c s="35">
        <v>0</v>
      </c>
      <c s="36">
        <f>ROUND(ROUND(H295,2)*ROUND(G295,5),2)</f>
      </c>
      <c r="O295">
        <f>(I295*21)/100</f>
      </c>
      <c t="s">
        <v>27</v>
      </c>
    </row>
    <row r="296" spans="1:5" ht="12.75">
      <c r="A296" s="37" t="s">
        <v>55</v>
      </c>
      <c r="E296" s="38" t="s">
        <v>58</v>
      </c>
    </row>
    <row r="297" spans="1:5" ht="12.75">
      <c r="A297" s="39" t="s">
        <v>57</v>
      </c>
      <c r="E297" s="40" t="s">
        <v>58</v>
      </c>
    </row>
    <row r="298" spans="1:5" ht="12.75">
      <c r="A298" t="s">
        <v>59</v>
      </c>
      <c r="E298" s="38" t="s">
        <v>58</v>
      </c>
    </row>
    <row r="299" spans="1:16" ht="12.75">
      <c r="A299" s="26" t="s">
        <v>50</v>
      </c>
      <c s="31" t="s">
        <v>660</v>
      </c>
      <c s="31" t="s">
        <v>661</v>
      </c>
      <c s="26" t="s">
        <v>52</v>
      </c>
      <c s="32" t="s">
        <v>662</v>
      </c>
      <c s="33" t="s">
        <v>175</v>
      </c>
      <c s="34">
        <v>1</v>
      </c>
      <c s="35">
        <v>0</v>
      </c>
      <c s="36">
        <f>ROUND(ROUND(H299,2)*ROUND(G299,5),2)</f>
      </c>
      <c r="O299">
        <f>(I299*21)/100</f>
      </c>
      <c t="s">
        <v>27</v>
      </c>
    </row>
    <row r="300" spans="1:5" ht="12.75">
      <c r="A300" s="37" t="s">
        <v>55</v>
      </c>
      <c r="E300" s="38" t="s">
        <v>58</v>
      </c>
    </row>
    <row r="301" spans="1:5" ht="12.75">
      <c r="A301" s="39" t="s">
        <v>57</v>
      </c>
      <c r="E301" s="40" t="s">
        <v>58</v>
      </c>
    </row>
    <row r="302" spans="1:5" ht="12.75">
      <c r="A302" t="s">
        <v>59</v>
      </c>
      <c r="E302" s="38" t="s">
        <v>58</v>
      </c>
    </row>
    <row r="303" spans="1:16" ht="12.75">
      <c r="A303" s="26" t="s">
        <v>50</v>
      </c>
      <c s="31" t="s">
        <v>663</v>
      </c>
      <c s="31" t="s">
        <v>664</v>
      </c>
      <c s="26" t="s">
        <v>52</v>
      </c>
      <c s="32" t="s">
        <v>665</v>
      </c>
      <c s="33" t="s">
        <v>175</v>
      </c>
      <c s="34">
        <v>1</v>
      </c>
      <c s="35">
        <v>0</v>
      </c>
      <c s="36">
        <f>ROUND(ROUND(H303,2)*ROUND(G303,5),2)</f>
      </c>
      <c r="O303">
        <f>(I303*21)/100</f>
      </c>
      <c t="s">
        <v>27</v>
      </c>
    </row>
    <row r="304" spans="1:5" ht="12.75">
      <c r="A304" s="37" t="s">
        <v>55</v>
      </c>
      <c r="E304" s="38" t="s">
        <v>58</v>
      </c>
    </row>
    <row r="305" spans="1:5" ht="12.75">
      <c r="A305" s="39" t="s">
        <v>57</v>
      </c>
      <c r="E305" s="40" t="s">
        <v>58</v>
      </c>
    </row>
    <row r="306" spans="1:5" ht="12.75">
      <c r="A306" t="s">
        <v>59</v>
      </c>
      <c r="E306" s="38" t="s">
        <v>58</v>
      </c>
    </row>
    <row r="307" spans="1:16" ht="12.75">
      <c r="A307" s="26" t="s">
        <v>50</v>
      </c>
      <c s="31" t="s">
        <v>666</v>
      </c>
      <c s="31" t="s">
        <v>667</v>
      </c>
      <c s="26" t="s">
        <v>52</v>
      </c>
      <c s="32" t="s">
        <v>668</v>
      </c>
      <c s="33" t="s">
        <v>175</v>
      </c>
      <c s="34">
        <v>1</v>
      </c>
      <c s="35">
        <v>0</v>
      </c>
      <c s="36">
        <f>ROUND(ROUND(H307,2)*ROUND(G307,5),2)</f>
      </c>
      <c r="O307">
        <f>(I307*21)/100</f>
      </c>
      <c t="s">
        <v>27</v>
      </c>
    </row>
    <row r="308" spans="1:5" ht="12.75">
      <c r="A308" s="37" t="s">
        <v>55</v>
      </c>
      <c r="E308" s="38" t="s">
        <v>58</v>
      </c>
    </row>
    <row r="309" spans="1:5" ht="12.75">
      <c r="A309" s="39" t="s">
        <v>57</v>
      </c>
      <c r="E309" s="40" t="s">
        <v>58</v>
      </c>
    </row>
    <row r="310" spans="1:5" ht="12.75">
      <c r="A310" t="s">
        <v>59</v>
      </c>
      <c r="E310" s="38" t="s">
        <v>58</v>
      </c>
    </row>
    <row r="311" spans="1:16" ht="12.75">
      <c r="A311" s="26" t="s">
        <v>50</v>
      </c>
      <c s="31" t="s">
        <v>669</v>
      </c>
      <c s="31" t="s">
        <v>670</v>
      </c>
      <c s="26" t="s">
        <v>52</v>
      </c>
      <c s="32" t="s">
        <v>671</v>
      </c>
      <c s="33" t="s">
        <v>175</v>
      </c>
      <c s="34">
        <v>1</v>
      </c>
      <c s="35">
        <v>0</v>
      </c>
      <c s="36">
        <f>ROUND(ROUND(H311,2)*ROUND(G311,5),2)</f>
      </c>
      <c r="O311">
        <f>(I311*21)/100</f>
      </c>
      <c t="s">
        <v>27</v>
      </c>
    </row>
    <row r="312" spans="1:5" ht="12.75">
      <c r="A312" s="37" t="s">
        <v>55</v>
      </c>
      <c r="E312" s="38" t="s">
        <v>58</v>
      </c>
    </row>
    <row r="313" spans="1:5" ht="12.75">
      <c r="A313" s="39" t="s">
        <v>57</v>
      </c>
      <c r="E313" s="40" t="s">
        <v>58</v>
      </c>
    </row>
    <row r="314" spans="1:5" ht="12.75">
      <c r="A314" t="s">
        <v>59</v>
      </c>
      <c r="E314" s="38" t="s">
        <v>58</v>
      </c>
    </row>
    <row r="315" spans="1:16" ht="12.75">
      <c r="A315" s="26" t="s">
        <v>50</v>
      </c>
      <c s="31" t="s">
        <v>672</v>
      </c>
      <c s="31" t="s">
        <v>673</v>
      </c>
      <c s="26" t="s">
        <v>52</v>
      </c>
      <c s="32" t="s">
        <v>674</v>
      </c>
      <c s="33" t="s">
        <v>175</v>
      </c>
      <c s="34">
        <v>1</v>
      </c>
      <c s="35">
        <v>0</v>
      </c>
      <c s="36">
        <f>ROUND(ROUND(H315,2)*ROUND(G315,5),2)</f>
      </c>
      <c r="O315">
        <f>(I315*21)/100</f>
      </c>
      <c t="s">
        <v>27</v>
      </c>
    </row>
    <row r="316" spans="1:5" ht="12.75">
      <c r="A316" s="37" t="s">
        <v>55</v>
      </c>
      <c r="E316" s="38" t="s">
        <v>58</v>
      </c>
    </row>
    <row r="317" spans="1:5" ht="12.75">
      <c r="A317" s="39" t="s">
        <v>57</v>
      </c>
      <c r="E317" s="40" t="s">
        <v>58</v>
      </c>
    </row>
    <row r="318" spans="1:5" ht="12.75">
      <c r="A318" t="s">
        <v>59</v>
      </c>
      <c r="E318" s="38" t="s">
        <v>58</v>
      </c>
    </row>
    <row r="319" spans="1:16" ht="12.75">
      <c r="A319" s="26" t="s">
        <v>50</v>
      </c>
      <c s="31" t="s">
        <v>675</v>
      </c>
      <c s="31" t="s">
        <v>676</v>
      </c>
      <c s="26" t="s">
        <v>52</v>
      </c>
      <c s="32" t="s">
        <v>677</v>
      </c>
      <c s="33" t="s">
        <v>175</v>
      </c>
      <c s="34">
        <v>1</v>
      </c>
      <c s="35">
        <v>0</v>
      </c>
      <c s="36">
        <f>ROUND(ROUND(H319,2)*ROUND(G319,5),2)</f>
      </c>
      <c r="O319">
        <f>(I319*21)/100</f>
      </c>
      <c t="s">
        <v>27</v>
      </c>
    </row>
    <row r="320" spans="1:5" ht="12.75">
      <c r="A320" s="37" t="s">
        <v>55</v>
      </c>
      <c r="E320" s="38" t="s">
        <v>58</v>
      </c>
    </row>
    <row r="321" spans="1:5" ht="12.75">
      <c r="A321" s="39" t="s">
        <v>57</v>
      </c>
      <c r="E321" s="40" t="s">
        <v>58</v>
      </c>
    </row>
    <row r="322" spans="1:5" ht="12.75">
      <c r="A322" t="s">
        <v>59</v>
      </c>
      <c r="E322" s="38" t="s">
        <v>58</v>
      </c>
    </row>
    <row r="323" spans="1:16" ht="12.75">
      <c r="A323" s="26" t="s">
        <v>50</v>
      </c>
      <c s="31" t="s">
        <v>678</v>
      </c>
      <c s="31" t="s">
        <v>679</v>
      </c>
      <c s="26" t="s">
        <v>52</v>
      </c>
      <c s="32" t="s">
        <v>680</v>
      </c>
      <c s="33" t="s">
        <v>175</v>
      </c>
      <c s="34">
        <v>2</v>
      </c>
      <c s="35">
        <v>0</v>
      </c>
      <c s="36">
        <f>ROUND(ROUND(H323,2)*ROUND(G323,5),2)</f>
      </c>
      <c r="O323">
        <f>(I323*21)/100</f>
      </c>
      <c t="s">
        <v>27</v>
      </c>
    </row>
    <row r="324" spans="1:5" ht="12.75">
      <c r="A324" s="37" t="s">
        <v>55</v>
      </c>
      <c r="E324" s="38" t="s">
        <v>58</v>
      </c>
    </row>
    <row r="325" spans="1:5" ht="12.75">
      <c r="A325" s="39" t="s">
        <v>57</v>
      </c>
      <c r="E325" s="40" t="s">
        <v>58</v>
      </c>
    </row>
    <row r="326" spans="1:5" ht="12.75">
      <c r="A326" t="s">
        <v>59</v>
      </c>
      <c r="E326" s="38" t="s">
        <v>58</v>
      </c>
    </row>
    <row r="327" spans="1:16" ht="12.75">
      <c r="A327" s="26" t="s">
        <v>50</v>
      </c>
      <c s="31" t="s">
        <v>681</v>
      </c>
      <c s="31" t="s">
        <v>682</v>
      </c>
      <c s="26" t="s">
        <v>52</v>
      </c>
      <c s="32" t="s">
        <v>683</v>
      </c>
      <c s="33" t="s">
        <v>175</v>
      </c>
      <c s="34">
        <v>2</v>
      </c>
      <c s="35">
        <v>0</v>
      </c>
      <c s="36">
        <f>ROUND(ROUND(H327,2)*ROUND(G327,5),2)</f>
      </c>
      <c r="O327">
        <f>(I327*21)/100</f>
      </c>
      <c t="s">
        <v>27</v>
      </c>
    </row>
    <row r="328" spans="1:5" ht="12.75">
      <c r="A328" s="37" t="s">
        <v>55</v>
      </c>
      <c r="E328" s="38" t="s">
        <v>58</v>
      </c>
    </row>
    <row r="329" spans="1:5" ht="12.75">
      <c r="A329" s="39" t="s">
        <v>57</v>
      </c>
      <c r="E329" s="40" t="s">
        <v>58</v>
      </c>
    </row>
    <row r="330" spans="1:5" ht="12.75">
      <c r="A330" t="s">
        <v>59</v>
      </c>
      <c r="E330" s="38" t="s">
        <v>58</v>
      </c>
    </row>
    <row r="331" spans="1:16" ht="12.75">
      <c r="A331" s="26" t="s">
        <v>50</v>
      </c>
      <c s="31" t="s">
        <v>684</v>
      </c>
      <c s="31" t="s">
        <v>685</v>
      </c>
      <c s="26" t="s">
        <v>52</v>
      </c>
      <c s="32" t="s">
        <v>686</v>
      </c>
      <c s="33" t="s">
        <v>175</v>
      </c>
      <c s="34">
        <v>1</v>
      </c>
      <c s="35">
        <v>0</v>
      </c>
      <c s="36">
        <f>ROUND(ROUND(H331,2)*ROUND(G331,5),2)</f>
      </c>
      <c r="O331">
        <f>(I331*21)/100</f>
      </c>
      <c t="s">
        <v>27</v>
      </c>
    </row>
    <row r="332" spans="1:5" ht="12.75">
      <c r="A332" s="37" t="s">
        <v>55</v>
      </c>
      <c r="E332" s="38" t="s">
        <v>58</v>
      </c>
    </row>
    <row r="333" spans="1:5" ht="12.75">
      <c r="A333" s="39" t="s">
        <v>57</v>
      </c>
      <c r="E333" s="40" t="s">
        <v>58</v>
      </c>
    </row>
    <row r="334" spans="1:5" ht="12.75">
      <c r="A334" t="s">
        <v>59</v>
      </c>
      <c r="E334" s="38" t="s">
        <v>58</v>
      </c>
    </row>
    <row r="335" spans="1:16" ht="12.75">
      <c r="A335" s="26" t="s">
        <v>50</v>
      </c>
      <c s="31" t="s">
        <v>687</v>
      </c>
      <c s="31" t="s">
        <v>688</v>
      </c>
      <c s="26" t="s">
        <v>52</v>
      </c>
      <c s="32" t="s">
        <v>689</v>
      </c>
      <c s="33" t="s">
        <v>175</v>
      </c>
      <c s="34">
        <v>1</v>
      </c>
      <c s="35">
        <v>0</v>
      </c>
      <c s="36">
        <f>ROUND(ROUND(H335,2)*ROUND(G335,5),2)</f>
      </c>
      <c r="O335">
        <f>(I335*21)/100</f>
      </c>
      <c t="s">
        <v>27</v>
      </c>
    </row>
    <row r="336" spans="1:5" ht="12.75">
      <c r="A336" s="37" t="s">
        <v>55</v>
      </c>
      <c r="E336" s="38" t="s">
        <v>58</v>
      </c>
    </row>
    <row r="337" spans="1:5" ht="12.75">
      <c r="A337" s="39" t="s">
        <v>57</v>
      </c>
      <c r="E337" s="40" t="s">
        <v>58</v>
      </c>
    </row>
    <row r="338" spans="1:5" ht="12.75">
      <c r="A338" t="s">
        <v>59</v>
      </c>
      <c r="E338" s="38" t="s">
        <v>58</v>
      </c>
    </row>
    <row r="339" spans="1:16" ht="12.75">
      <c r="A339" s="26" t="s">
        <v>50</v>
      </c>
      <c s="31" t="s">
        <v>690</v>
      </c>
      <c s="31" t="s">
        <v>691</v>
      </c>
      <c s="26" t="s">
        <v>52</v>
      </c>
      <c s="32" t="s">
        <v>692</v>
      </c>
      <c s="33" t="s">
        <v>175</v>
      </c>
      <c s="34">
        <v>1</v>
      </c>
      <c s="35">
        <v>0</v>
      </c>
      <c s="36">
        <f>ROUND(ROUND(H339,2)*ROUND(G339,5),2)</f>
      </c>
      <c r="O339">
        <f>(I339*21)/100</f>
      </c>
      <c t="s">
        <v>27</v>
      </c>
    </row>
    <row r="340" spans="1:5" ht="12.75">
      <c r="A340" s="37" t="s">
        <v>55</v>
      </c>
      <c r="E340" s="38" t="s">
        <v>58</v>
      </c>
    </row>
    <row r="341" spans="1:5" ht="12.75">
      <c r="A341" s="39" t="s">
        <v>57</v>
      </c>
      <c r="E341" s="40" t="s">
        <v>58</v>
      </c>
    </row>
    <row r="342" spans="1:5" ht="12.75">
      <c r="A342" t="s">
        <v>59</v>
      </c>
      <c r="E342" s="38" t="s">
        <v>58</v>
      </c>
    </row>
    <row r="343" spans="1:16" ht="12.75">
      <c r="A343" s="26" t="s">
        <v>50</v>
      </c>
      <c s="31" t="s">
        <v>71</v>
      </c>
      <c s="31" t="s">
        <v>693</v>
      </c>
      <c s="26" t="s">
        <v>52</v>
      </c>
      <c s="32" t="s">
        <v>694</v>
      </c>
      <c s="33" t="s">
        <v>175</v>
      </c>
      <c s="34">
        <v>1</v>
      </c>
      <c s="35">
        <v>0</v>
      </c>
      <c s="36">
        <f>ROUND(ROUND(H343,2)*ROUND(G343,5),2)</f>
      </c>
      <c r="O343">
        <f>(I343*21)/100</f>
      </c>
      <c t="s">
        <v>27</v>
      </c>
    </row>
    <row r="344" spans="1:5" ht="12.75">
      <c r="A344" s="37" t="s">
        <v>55</v>
      </c>
      <c r="E344" s="38" t="s">
        <v>58</v>
      </c>
    </row>
    <row r="345" spans="1:5" ht="12.75">
      <c r="A345" s="39" t="s">
        <v>57</v>
      </c>
      <c r="E345" s="40" t="s">
        <v>58</v>
      </c>
    </row>
    <row r="346" spans="1:5" ht="12.75">
      <c r="A346" t="s">
        <v>59</v>
      </c>
      <c r="E346" s="38" t="s">
        <v>58</v>
      </c>
    </row>
    <row r="347" spans="1:16" ht="12.75">
      <c r="A347" s="26" t="s">
        <v>50</v>
      </c>
      <c s="31" t="s">
        <v>695</v>
      </c>
      <c s="31" t="s">
        <v>696</v>
      </c>
      <c s="26" t="s">
        <v>52</v>
      </c>
      <c s="32" t="s">
        <v>697</v>
      </c>
      <c s="33" t="s">
        <v>175</v>
      </c>
      <c s="34">
        <v>2</v>
      </c>
      <c s="35">
        <v>0</v>
      </c>
      <c s="36">
        <f>ROUND(ROUND(H347,2)*ROUND(G347,5),2)</f>
      </c>
      <c r="O347">
        <f>(I347*21)/100</f>
      </c>
      <c t="s">
        <v>27</v>
      </c>
    </row>
    <row r="348" spans="1:5" ht="12.75">
      <c r="A348" s="37" t="s">
        <v>55</v>
      </c>
      <c r="E348" s="38" t="s">
        <v>58</v>
      </c>
    </row>
    <row r="349" spans="1:5" ht="12.75">
      <c r="A349" s="39" t="s">
        <v>57</v>
      </c>
      <c r="E349" s="40" t="s">
        <v>58</v>
      </c>
    </row>
    <row r="350" spans="1:5" ht="12.75">
      <c r="A350" t="s">
        <v>59</v>
      </c>
      <c r="E350" s="38" t="s">
        <v>58</v>
      </c>
    </row>
    <row r="351" spans="1:16" ht="12.75">
      <c r="A351" s="26" t="s">
        <v>50</v>
      </c>
      <c s="31" t="s">
        <v>698</v>
      </c>
      <c s="31" t="s">
        <v>699</v>
      </c>
      <c s="26" t="s">
        <v>52</v>
      </c>
      <c s="32" t="s">
        <v>700</v>
      </c>
      <c s="33" t="s">
        <v>175</v>
      </c>
      <c s="34">
        <v>2</v>
      </c>
      <c s="35">
        <v>0</v>
      </c>
      <c s="36">
        <f>ROUND(ROUND(H351,2)*ROUND(G351,5),2)</f>
      </c>
      <c r="O351">
        <f>(I351*21)/100</f>
      </c>
      <c t="s">
        <v>27</v>
      </c>
    </row>
    <row r="352" spans="1:5" ht="12.75">
      <c r="A352" s="37" t="s">
        <v>55</v>
      </c>
      <c r="E352" s="38" t="s">
        <v>58</v>
      </c>
    </row>
    <row r="353" spans="1:5" ht="12.75">
      <c r="A353" s="39" t="s">
        <v>57</v>
      </c>
      <c r="E353" s="40" t="s">
        <v>58</v>
      </c>
    </row>
    <row r="354" spans="1:5" ht="12.75">
      <c r="A354" t="s">
        <v>59</v>
      </c>
      <c r="E354" s="38" t="s">
        <v>58</v>
      </c>
    </row>
    <row r="355" spans="1:16" ht="12.75">
      <c r="A355" s="26" t="s">
        <v>50</v>
      </c>
      <c s="31" t="s">
        <v>701</v>
      </c>
      <c s="31" t="s">
        <v>702</v>
      </c>
      <c s="26" t="s">
        <v>52</v>
      </c>
      <c s="32" t="s">
        <v>703</v>
      </c>
      <c s="33" t="s">
        <v>175</v>
      </c>
      <c s="34">
        <v>1</v>
      </c>
      <c s="35">
        <v>0</v>
      </c>
      <c s="36">
        <f>ROUND(ROUND(H355,2)*ROUND(G355,5),2)</f>
      </c>
      <c r="O355">
        <f>(I355*21)/100</f>
      </c>
      <c t="s">
        <v>27</v>
      </c>
    </row>
    <row r="356" spans="1:5" ht="12.75">
      <c r="A356" s="37" t="s">
        <v>55</v>
      </c>
      <c r="E356" s="38" t="s">
        <v>58</v>
      </c>
    </row>
    <row r="357" spans="1:5" ht="12.75">
      <c r="A357" s="39" t="s">
        <v>57</v>
      </c>
      <c r="E357" s="40" t="s">
        <v>58</v>
      </c>
    </row>
    <row r="358" spans="1:5" ht="12.75">
      <c r="A358" t="s">
        <v>59</v>
      </c>
      <c r="E358" s="38" t="s">
        <v>58</v>
      </c>
    </row>
    <row r="359" spans="1:16" ht="12.75">
      <c r="A359" s="26" t="s">
        <v>50</v>
      </c>
      <c s="31" t="s">
        <v>704</v>
      </c>
      <c s="31" t="s">
        <v>705</v>
      </c>
      <c s="26" t="s">
        <v>52</v>
      </c>
      <c s="32" t="s">
        <v>706</v>
      </c>
      <c s="33" t="s">
        <v>175</v>
      </c>
      <c s="34">
        <v>1</v>
      </c>
      <c s="35">
        <v>0</v>
      </c>
      <c s="36">
        <f>ROUND(ROUND(H359,2)*ROUND(G359,5),2)</f>
      </c>
      <c r="O359">
        <f>(I359*21)/100</f>
      </c>
      <c t="s">
        <v>27</v>
      </c>
    </row>
    <row r="360" spans="1:5" ht="12.75">
      <c r="A360" s="37" t="s">
        <v>55</v>
      </c>
      <c r="E360" s="38" t="s">
        <v>58</v>
      </c>
    </row>
    <row r="361" spans="1:5" ht="12.75">
      <c r="A361" s="39" t="s">
        <v>57</v>
      </c>
      <c r="E361" s="40" t="s">
        <v>58</v>
      </c>
    </row>
    <row r="362" spans="1:5" ht="12.75">
      <c r="A362" t="s">
        <v>59</v>
      </c>
      <c r="E362" s="38" t="s">
        <v>58</v>
      </c>
    </row>
    <row r="363" spans="1:16" ht="12.75">
      <c r="A363" s="26" t="s">
        <v>50</v>
      </c>
      <c s="31" t="s">
        <v>707</v>
      </c>
      <c s="31" t="s">
        <v>708</v>
      </c>
      <c s="26" t="s">
        <v>52</v>
      </c>
      <c s="32" t="s">
        <v>709</v>
      </c>
      <c s="33" t="s">
        <v>175</v>
      </c>
      <c s="34">
        <v>1</v>
      </c>
      <c s="35">
        <v>0</v>
      </c>
      <c s="36">
        <f>ROUND(ROUND(H363,2)*ROUND(G363,5),2)</f>
      </c>
      <c r="O363">
        <f>(I363*21)/100</f>
      </c>
      <c t="s">
        <v>27</v>
      </c>
    </row>
    <row r="364" spans="1:5" ht="12.75">
      <c r="A364" s="37" t="s">
        <v>55</v>
      </c>
      <c r="E364" s="38" t="s">
        <v>58</v>
      </c>
    </row>
    <row r="365" spans="1:5" ht="12.75">
      <c r="A365" s="39" t="s">
        <v>57</v>
      </c>
      <c r="E365" s="40" t="s">
        <v>58</v>
      </c>
    </row>
    <row r="366" spans="1:5" ht="12.75">
      <c r="A366" t="s">
        <v>59</v>
      </c>
      <c r="E366" s="38" t="s">
        <v>58</v>
      </c>
    </row>
    <row r="367" spans="1:16" ht="12.75">
      <c r="A367" s="26" t="s">
        <v>50</v>
      </c>
      <c s="31" t="s">
        <v>710</v>
      </c>
      <c s="31" t="s">
        <v>711</v>
      </c>
      <c s="26" t="s">
        <v>52</v>
      </c>
      <c s="32" t="s">
        <v>712</v>
      </c>
      <c s="33" t="s">
        <v>175</v>
      </c>
      <c s="34">
        <v>2</v>
      </c>
      <c s="35">
        <v>0</v>
      </c>
      <c s="36">
        <f>ROUND(ROUND(H367,2)*ROUND(G367,5),2)</f>
      </c>
      <c r="O367">
        <f>(I367*21)/100</f>
      </c>
      <c t="s">
        <v>27</v>
      </c>
    </row>
    <row r="368" spans="1:5" ht="12.75">
      <c r="A368" s="37" t="s">
        <v>55</v>
      </c>
      <c r="E368" s="38" t="s">
        <v>58</v>
      </c>
    </row>
    <row r="369" spans="1:5" ht="12.75">
      <c r="A369" s="39" t="s">
        <v>57</v>
      </c>
      <c r="E369" s="40" t="s">
        <v>58</v>
      </c>
    </row>
    <row r="370" spans="1:5" ht="12.75">
      <c r="A370" t="s">
        <v>59</v>
      </c>
      <c r="E370" s="38" t="s">
        <v>58</v>
      </c>
    </row>
    <row r="371" spans="1:16" ht="12.75">
      <c r="A371" s="26" t="s">
        <v>50</v>
      </c>
      <c s="31" t="s">
        <v>713</v>
      </c>
      <c s="31" t="s">
        <v>714</v>
      </c>
      <c s="26" t="s">
        <v>52</v>
      </c>
      <c s="32" t="s">
        <v>715</v>
      </c>
      <c s="33" t="s">
        <v>175</v>
      </c>
      <c s="34">
        <v>2</v>
      </c>
      <c s="35">
        <v>0</v>
      </c>
      <c s="36">
        <f>ROUND(ROUND(H371,2)*ROUND(G371,5),2)</f>
      </c>
      <c r="O371">
        <f>(I371*21)/100</f>
      </c>
      <c t="s">
        <v>27</v>
      </c>
    </row>
    <row r="372" spans="1:5" ht="12.75">
      <c r="A372" s="37" t="s">
        <v>55</v>
      </c>
      <c r="E372" s="38" t="s">
        <v>58</v>
      </c>
    </row>
    <row r="373" spans="1:5" ht="12.75">
      <c r="A373" s="39" t="s">
        <v>57</v>
      </c>
      <c r="E373" s="40" t="s">
        <v>58</v>
      </c>
    </row>
    <row r="374" spans="1:5" ht="12.75">
      <c r="A374" t="s">
        <v>59</v>
      </c>
      <c r="E374" s="38" t="s">
        <v>58</v>
      </c>
    </row>
    <row r="375" spans="1:16" ht="12.75">
      <c r="A375" s="26" t="s">
        <v>50</v>
      </c>
      <c s="31" t="s">
        <v>716</v>
      </c>
      <c s="31" t="s">
        <v>717</v>
      </c>
      <c s="26" t="s">
        <v>52</v>
      </c>
      <c s="32" t="s">
        <v>718</v>
      </c>
      <c s="33" t="s">
        <v>175</v>
      </c>
      <c s="34">
        <v>1</v>
      </c>
      <c s="35">
        <v>0</v>
      </c>
      <c s="36">
        <f>ROUND(ROUND(H375,2)*ROUND(G375,5),2)</f>
      </c>
      <c r="O375">
        <f>(I375*21)/100</f>
      </c>
      <c t="s">
        <v>27</v>
      </c>
    </row>
    <row r="376" spans="1:5" ht="12.75">
      <c r="A376" s="37" t="s">
        <v>55</v>
      </c>
      <c r="E376" s="38" t="s">
        <v>58</v>
      </c>
    </row>
    <row r="377" spans="1:5" ht="12.75">
      <c r="A377" s="39" t="s">
        <v>57</v>
      </c>
      <c r="E377" s="40" t="s">
        <v>58</v>
      </c>
    </row>
    <row r="378" spans="1:5" ht="12.75">
      <c r="A378" t="s">
        <v>59</v>
      </c>
      <c r="E378" s="38" t="s">
        <v>58</v>
      </c>
    </row>
    <row r="379" spans="1:16" ht="12.75">
      <c r="A379" s="26" t="s">
        <v>50</v>
      </c>
      <c s="31" t="s">
        <v>719</v>
      </c>
      <c s="31" t="s">
        <v>720</v>
      </c>
      <c s="26" t="s">
        <v>52</v>
      </c>
      <c s="32" t="s">
        <v>721</v>
      </c>
      <c s="33" t="s">
        <v>175</v>
      </c>
      <c s="34">
        <v>1</v>
      </c>
      <c s="35">
        <v>0</v>
      </c>
      <c s="36">
        <f>ROUND(ROUND(H379,2)*ROUND(G379,5),2)</f>
      </c>
      <c r="O379">
        <f>(I379*21)/100</f>
      </c>
      <c t="s">
        <v>27</v>
      </c>
    </row>
    <row r="380" spans="1:5" ht="12.75">
      <c r="A380" s="37" t="s">
        <v>55</v>
      </c>
      <c r="E380" s="38" t="s">
        <v>58</v>
      </c>
    </row>
    <row r="381" spans="1:5" ht="12.75">
      <c r="A381" s="39" t="s">
        <v>57</v>
      </c>
      <c r="E381" s="40" t="s">
        <v>58</v>
      </c>
    </row>
    <row r="382" spans="1:5" ht="12.75">
      <c r="A382" t="s">
        <v>59</v>
      </c>
      <c r="E382" s="38" t="s">
        <v>58</v>
      </c>
    </row>
    <row r="383" spans="1:16" ht="12.75">
      <c r="A383" s="26" t="s">
        <v>50</v>
      </c>
      <c s="31" t="s">
        <v>722</v>
      </c>
      <c s="31" t="s">
        <v>723</v>
      </c>
      <c s="26" t="s">
        <v>52</v>
      </c>
      <c s="32" t="s">
        <v>724</v>
      </c>
      <c s="33" t="s">
        <v>175</v>
      </c>
      <c s="34">
        <v>1</v>
      </c>
      <c s="35">
        <v>0</v>
      </c>
      <c s="36">
        <f>ROUND(ROUND(H383,2)*ROUND(G383,5),2)</f>
      </c>
      <c r="O383">
        <f>(I383*21)/100</f>
      </c>
      <c t="s">
        <v>27</v>
      </c>
    </row>
    <row r="384" spans="1:5" ht="12.75">
      <c r="A384" s="37" t="s">
        <v>55</v>
      </c>
      <c r="E384" s="38" t="s">
        <v>58</v>
      </c>
    </row>
    <row r="385" spans="1:5" ht="12.75">
      <c r="A385" s="39" t="s">
        <v>57</v>
      </c>
      <c r="E385" s="40" t="s">
        <v>58</v>
      </c>
    </row>
    <row r="386" spans="1:5" ht="12.75">
      <c r="A386" t="s">
        <v>59</v>
      </c>
      <c r="E386" s="38" t="s">
        <v>58</v>
      </c>
    </row>
    <row r="387" spans="1:16" ht="12.75">
      <c r="A387" s="26" t="s">
        <v>50</v>
      </c>
      <c s="31" t="s">
        <v>725</v>
      </c>
      <c s="31" t="s">
        <v>726</v>
      </c>
      <c s="26" t="s">
        <v>52</v>
      </c>
      <c s="32" t="s">
        <v>727</v>
      </c>
      <c s="33" t="s">
        <v>175</v>
      </c>
      <c s="34">
        <v>2</v>
      </c>
      <c s="35">
        <v>0</v>
      </c>
      <c s="36">
        <f>ROUND(ROUND(H387,2)*ROUND(G387,5),2)</f>
      </c>
      <c r="O387">
        <f>(I387*21)/100</f>
      </c>
      <c t="s">
        <v>27</v>
      </c>
    </row>
    <row r="388" spans="1:5" ht="12.75">
      <c r="A388" s="37" t="s">
        <v>55</v>
      </c>
      <c r="E388" s="38" t="s">
        <v>58</v>
      </c>
    </row>
    <row r="389" spans="1:5" ht="12.75">
      <c r="A389" s="39" t="s">
        <v>57</v>
      </c>
      <c r="E389" s="40" t="s">
        <v>58</v>
      </c>
    </row>
    <row r="390" spans="1:5" ht="12.75">
      <c r="A390" t="s">
        <v>59</v>
      </c>
      <c r="E390" s="38" t="s">
        <v>58</v>
      </c>
    </row>
    <row r="391" spans="1:16" ht="12.75">
      <c r="A391" s="26" t="s">
        <v>50</v>
      </c>
      <c s="31" t="s">
        <v>728</v>
      </c>
      <c s="31" t="s">
        <v>729</v>
      </c>
      <c s="26" t="s">
        <v>52</v>
      </c>
      <c s="32" t="s">
        <v>730</v>
      </c>
      <c s="33" t="s">
        <v>175</v>
      </c>
      <c s="34">
        <v>10</v>
      </c>
      <c s="35">
        <v>0</v>
      </c>
      <c s="36">
        <f>ROUND(ROUND(H391,2)*ROUND(G391,5),2)</f>
      </c>
      <c r="O391">
        <f>(I391*21)/100</f>
      </c>
      <c t="s">
        <v>27</v>
      </c>
    </row>
    <row r="392" spans="1:5" ht="12.75">
      <c r="A392" s="37" t="s">
        <v>55</v>
      </c>
      <c r="E392" s="38" t="s">
        <v>58</v>
      </c>
    </row>
    <row r="393" spans="1:5" ht="12.75">
      <c r="A393" s="39" t="s">
        <v>57</v>
      </c>
      <c r="E393" s="40" t="s">
        <v>58</v>
      </c>
    </row>
    <row r="394" spans="1:5" ht="12.75">
      <c r="A394" t="s">
        <v>59</v>
      </c>
      <c r="E394" s="38" t="s">
        <v>58</v>
      </c>
    </row>
    <row r="395" spans="1:16" ht="12.75">
      <c r="A395" s="26" t="s">
        <v>50</v>
      </c>
      <c s="31" t="s">
        <v>731</v>
      </c>
      <c s="31" t="s">
        <v>732</v>
      </c>
      <c s="26" t="s">
        <v>52</v>
      </c>
      <c s="32" t="s">
        <v>733</v>
      </c>
      <c s="33" t="s">
        <v>175</v>
      </c>
      <c s="34">
        <v>1</v>
      </c>
      <c s="35">
        <v>0</v>
      </c>
      <c s="36">
        <f>ROUND(ROUND(H395,2)*ROUND(G395,5),2)</f>
      </c>
      <c r="O395">
        <f>(I395*21)/100</f>
      </c>
      <c t="s">
        <v>27</v>
      </c>
    </row>
    <row r="396" spans="1:5" ht="12.75">
      <c r="A396" s="37" t="s">
        <v>55</v>
      </c>
      <c r="E396" s="38" t="s">
        <v>58</v>
      </c>
    </row>
    <row r="397" spans="1:5" ht="12.75">
      <c r="A397" s="39" t="s">
        <v>57</v>
      </c>
      <c r="E397" s="40" t="s">
        <v>58</v>
      </c>
    </row>
    <row r="398" spans="1:5" ht="12.75">
      <c r="A398" t="s">
        <v>59</v>
      </c>
      <c r="E398" s="38" t="s">
        <v>58</v>
      </c>
    </row>
    <row r="399" spans="1:16" ht="12.75">
      <c r="A399" s="26" t="s">
        <v>50</v>
      </c>
      <c s="31" t="s">
        <v>734</v>
      </c>
      <c s="31" t="s">
        <v>735</v>
      </c>
      <c s="26" t="s">
        <v>52</v>
      </c>
      <c s="32" t="s">
        <v>736</v>
      </c>
      <c s="33" t="s">
        <v>175</v>
      </c>
      <c s="34">
        <v>1</v>
      </c>
      <c s="35">
        <v>0</v>
      </c>
      <c s="36">
        <f>ROUND(ROUND(H399,2)*ROUND(G399,5),2)</f>
      </c>
      <c r="O399">
        <f>(I399*21)/100</f>
      </c>
      <c t="s">
        <v>27</v>
      </c>
    </row>
    <row r="400" spans="1:5" ht="12.75">
      <c r="A400" s="37" t="s">
        <v>55</v>
      </c>
      <c r="E400" s="38" t="s">
        <v>58</v>
      </c>
    </row>
    <row r="401" spans="1:5" ht="12.75">
      <c r="A401" s="39" t="s">
        <v>57</v>
      </c>
      <c r="E401" s="40" t="s">
        <v>58</v>
      </c>
    </row>
    <row r="402" spans="1:5" ht="12.75">
      <c r="A402" t="s">
        <v>59</v>
      </c>
      <c r="E402" s="38" t="s">
        <v>58</v>
      </c>
    </row>
    <row r="403" spans="1:16" ht="12.75">
      <c r="A403" s="26" t="s">
        <v>50</v>
      </c>
      <c s="31" t="s">
        <v>737</v>
      </c>
      <c s="31" t="s">
        <v>738</v>
      </c>
      <c s="26" t="s">
        <v>52</v>
      </c>
      <c s="32" t="s">
        <v>739</v>
      </c>
      <c s="33" t="s">
        <v>175</v>
      </c>
      <c s="34">
        <v>1</v>
      </c>
      <c s="35">
        <v>0</v>
      </c>
      <c s="36">
        <f>ROUND(ROUND(H403,2)*ROUND(G403,5),2)</f>
      </c>
      <c r="O403">
        <f>(I403*21)/100</f>
      </c>
      <c t="s">
        <v>27</v>
      </c>
    </row>
    <row r="404" spans="1:5" ht="12.75">
      <c r="A404" s="37" t="s">
        <v>55</v>
      </c>
      <c r="E404" s="38" t="s">
        <v>58</v>
      </c>
    </row>
    <row r="405" spans="1:5" ht="12.75">
      <c r="A405" s="39" t="s">
        <v>57</v>
      </c>
      <c r="E405" s="40" t="s">
        <v>58</v>
      </c>
    </row>
    <row r="406" spans="1:5" ht="12.75">
      <c r="A406" t="s">
        <v>59</v>
      </c>
      <c r="E406" s="38" t="s">
        <v>58</v>
      </c>
    </row>
    <row r="407" spans="1:16" ht="12.75">
      <c r="A407" s="26" t="s">
        <v>50</v>
      </c>
      <c s="31" t="s">
        <v>740</v>
      </c>
      <c s="31" t="s">
        <v>741</v>
      </c>
      <c s="26" t="s">
        <v>52</v>
      </c>
      <c s="32" t="s">
        <v>742</v>
      </c>
      <c s="33" t="s">
        <v>175</v>
      </c>
      <c s="34">
        <v>3</v>
      </c>
      <c s="35">
        <v>0</v>
      </c>
      <c s="36">
        <f>ROUND(ROUND(H407,2)*ROUND(G407,5),2)</f>
      </c>
      <c r="O407">
        <f>(I407*21)/100</f>
      </c>
      <c t="s">
        <v>27</v>
      </c>
    </row>
    <row r="408" spans="1:5" ht="12.75">
      <c r="A408" s="37" t="s">
        <v>55</v>
      </c>
      <c r="E408" s="38" t="s">
        <v>58</v>
      </c>
    </row>
    <row r="409" spans="1:5" ht="12.75">
      <c r="A409" s="39" t="s">
        <v>57</v>
      </c>
      <c r="E409" s="40" t="s">
        <v>58</v>
      </c>
    </row>
    <row r="410" spans="1:5" ht="12.75">
      <c r="A410" t="s">
        <v>59</v>
      </c>
      <c r="E410" s="38" t="s">
        <v>58</v>
      </c>
    </row>
    <row r="411" spans="1:16" ht="12.75">
      <c r="A411" s="26" t="s">
        <v>50</v>
      </c>
      <c s="31" t="s">
        <v>743</v>
      </c>
      <c s="31" t="s">
        <v>744</v>
      </c>
      <c s="26" t="s">
        <v>52</v>
      </c>
      <c s="32" t="s">
        <v>745</v>
      </c>
      <c s="33" t="s">
        <v>175</v>
      </c>
      <c s="34">
        <v>6</v>
      </c>
      <c s="35">
        <v>0</v>
      </c>
      <c s="36">
        <f>ROUND(ROUND(H411,2)*ROUND(G411,5),2)</f>
      </c>
      <c r="O411">
        <f>(I411*21)/100</f>
      </c>
      <c t="s">
        <v>27</v>
      </c>
    </row>
    <row r="412" spans="1:5" ht="12.75">
      <c r="A412" s="37" t="s">
        <v>55</v>
      </c>
      <c r="E412" s="38" t="s">
        <v>58</v>
      </c>
    </row>
    <row r="413" spans="1:5" ht="12.75">
      <c r="A413" s="39" t="s">
        <v>57</v>
      </c>
      <c r="E413" s="40" t="s">
        <v>58</v>
      </c>
    </row>
    <row r="414" spans="1:5" ht="12.75">
      <c r="A414" t="s">
        <v>59</v>
      </c>
      <c r="E414" s="38" t="s">
        <v>58</v>
      </c>
    </row>
    <row r="415" spans="1:16" ht="12.75">
      <c r="A415" s="26" t="s">
        <v>50</v>
      </c>
      <c s="31" t="s">
        <v>746</v>
      </c>
      <c s="31" t="s">
        <v>747</v>
      </c>
      <c s="26" t="s">
        <v>52</v>
      </c>
      <c s="32" t="s">
        <v>748</v>
      </c>
      <c s="33" t="s">
        <v>175</v>
      </c>
      <c s="34">
        <v>3</v>
      </c>
      <c s="35">
        <v>0</v>
      </c>
      <c s="36">
        <f>ROUND(ROUND(H415,2)*ROUND(G415,5),2)</f>
      </c>
      <c r="O415">
        <f>(I415*21)/100</f>
      </c>
      <c t="s">
        <v>27</v>
      </c>
    </row>
    <row r="416" spans="1:5" ht="12.75">
      <c r="A416" s="37" t="s">
        <v>55</v>
      </c>
      <c r="E416" s="38" t="s">
        <v>58</v>
      </c>
    </row>
    <row r="417" spans="1:5" ht="12.75">
      <c r="A417" s="39" t="s">
        <v>57</v>
      </c>
      <c r="E417" s="40" t="s">
        <v>58</v>
      </c>
    </row>
    <row r="418" spans="1:5" ht="12.75">
      <c r="A418" t="s">
        <v>59</v>
      </c>
      <c r="E418" s="38" t="s">
        <v>58</v>
      </c>
    </row>
    <row r="419" spans="1:16" ht="12.75">
      <c r="A419" s="26" t="s">
        <v>50</v>
      </c>
      <c s="31" t="s">
        <v>749</v>
      </c>
      <c s="31" t="s">
        <v>750</v>
      </c>
      <c s="26" t="s">
        <v>52</v>
      </c>
      <c s="32" t="s">
        <v>751</v>
      </c>
      <c s="33" t="s">
        <v>175</v>
      </c>
      <c s="34">
        <v>2</v>
      </c>
      <c s="35">
        <v>0</v>
      </c>
      <c s="36">
        <f>ROUND(ROUND(H419,2)*ROUND(G419,5),2)</f>
      </c>
      <c r="O419">
        <f>(I419*21)/100</f>
      </c>
      <c t="s">
        <v>27</v>
      </c>
    </row>
    <row r="420" spans="1:5" ht="12.75">
      <c r="A420" s="37" t="s">
        <v>55</v>
      </c>
      <c r="E420" s="38" t="s">
        <v>58</v>
      </c>
    </row>
    <row r="421" spans="1:5" ht="12.75">
      <c r="A421" s="39" t="s">
        <v>57</v>
      </c>
      <c r="E421" s="40" t="s">
        <v>58</v>
      </c>
    </row>
    <row r="422" spans="1:5" ht="12.75">
      <c r="A422" t="s">
        <v>59</v>
      </c>
      <c r="E422" s="38" t="s">
        <v>58</v>
      </c>
    </row>
    <row r="423" spans="1:16" ht="12.75">
      <c r="A423" s="26" t="s">
        <v>50</v>
      </c>
      <c s="31" t="s">
        <v>752</v>
      </c>
      <c s="31" t="s">
        <v>753</v>
      </c>
      <c s="26" t="s">
        <v>52</v>
      </c>
      <c s="32" t="s">
        <v>754</v>
      </c>
      <c s="33" t="s">
        <v>175</v>
      </c>
      <c s="34">
        <v>1</v>
      </c>
      <c s="35">
        <v>0</v>
      </c>
      <c s="36">
        <f>ROUND(ROUND(H423,2)*ROUND(G423,5),2)</f>
      </c>
      <c r="O423">
        <f>(I423*21)/100</f>
      </c>
      <c t="s">
        <v>27</v>
      </c>
    </row>
    <row r="424" spans="1:5" ht="12.75">
      <c r="A424" s="37" t="s">
        <v>55</v>
      </c>
      <c r="E424" s="38" t="s">
        <v>58</v>
      </c>
    </row>
    <row r="425" spans="1:5" ht="12.75">
      <c r="A425" s="39" t="s">
        <v>57</v>
      </c>
      <c r="E425" s="40" t="s">
        <v>58</v>
      </c>
    </row>
    <row r="426" spans="1:5" ht="12.75">
      <c r="A426" t="s">
        <v>59</v>
      </c>
      <c r="E426" s="38" t="s">
        <v>58</v>
      </c>
    </row>
    <row r="427" spans="1:16" ht="12.75">
      <c r="A427" s="26" t="s">
        <v>50</v>
      </c>
      <c s="31" t="s">
        <v>755</v>
      </c>
      <c s="31" t="s">
        <v>756</v>
      </c>
      <c s="26" t="s">
        <v>52</v>
      </c>
      <c s="32" t="s">
        <v>757</v>
      </c>
      <c s="33" t="s">
        <v>175</v>
      </c>
      <c s="34">
        <v>2</v>
      </c>
      <c s="35">
        <v>0</v>
      </c>
      <c s="36">
        <f>ROUND(ROUND(H427,2)*ROUND(G427,5),2)</f>
      </c>
      <c r="O427">
        <f>(I427*21)/100</f>
      </c>
      <c t="s">
        <v>27</v>
      </c>
    </row>
    <row r="428" spans="1:5" ht="12.75">
      <c r="A428" s="37" t="s">
        <v>55</v>
      </c>
      <c r="E428" s="38" t="s">
        <v>58</v>
      </c>
    </row>
    <row r="429" spans="1:5" ht="12.75">
      <c r="A429" s="39" t="s">
        <v>57</v>
      </c>
      <c r="E429" s="40" t="s">
        <v>58</v>
      </c>
    </row>
    <row r="430" spans="1:5" ht="12.75">
      <c r="A430" t="s">
        <v>59</v>
      </c>
      <c r="E430" s="38" t="s">
        <v>58</v>
      </c>
    </row>
    <row r="431" spans="1:18" ht="12.75" customHeight="1">
      <c r="A431" s="6" t="s">
        <v>47</v>
      </c>
      <c s="6"/>
      <c s="43" t="s">
        <v>758</v>
      </c>
      <c s="6"/>
      <c s="29" t="s">
        <v>759</v>
      </c>
      <c s="6"/>
      <c s="6"/>
      <c s="6"/>
      <c s="44">
        <f>0+Q431</f>
      </c>
      <c r="O431">
        <f>0+R431</f>
      </c>
      <c r="Q431">
        <f>0+I432+I436+I440+I444+I448</f>
      </c>
      <c>
        <f>0+O432+O436+O440+O444+O448</f>
      </c>
    </row>
    <row r="432" spans="1:16" ht="12.75">
      <c r="A432" s="26" t="s">
        <v>50</v>
      </c>
      <c s="31" t="s">
        <v>760</v>
      </c>
      <c s="31" t="s">
        <v>761</v>
      </c>
      <c s="26" t="s">
        <v>52</v>
      </c>
      <c s="32" t="s">
        <v>762</v>
      </c>
      <c s="33" t="s">
        <v>175</v>
      </c>
      <c s="34">
        <v>159</v>
      </c>
      <c s="35">
        <v>0</v>
      </c>
      <c s="36">
        <f>ROUND(ROUND(H432,2)*ROUND(G432,5),2)</f>
      </c>
      <c r="O432">
        <f>(I432*21)/100</f>
      </c>
      <c t="s">
        <v>27</v>
      </c>
    </row>
    <row r="433" spans="1:5" ht="12.75">
      <c r="A433" s="37" t="s">
        <v>55</v>
      </c>
      <c r="E433" s="38" t="s">
        <v>58</v>
      </c>
    </row>
    <row r="434" spans="1:5" ht="12.75">
      <c r="A434" s="39" t="s">
        <v>57</v>
      </c>
      <c r="E434" s="40" t="s">
        <v>58</v>
      </c>
    </row>
    <row r="435" spans="1:5" ht="12.75">
      <c r="A435" t="s">
        <v>59</v>
      </c>
      <c r="E435" s="38" t="s">
        <v>58</v>
      </c>
    </row>
    <row r="436" spans="1:16" ht="12.75">
      <c r="A436" s="26" t="s">
        <v>50</v>
      </c>
      <c s="31" t="s">
        <v>763</v>
      </c>
      <c s="31" t="s">
        <v>764</v>
      </c>
      <c s="26" t="s">
        <v>52</v>
      </c>
      <c s="32" t="s">
        <v>765</v>
      </c>
      <c s="33" t="s">
        <v>175</v>
      </c>
      <c s="34">
        <v>3</v>
      </c>
      <c s="35">
        <v>0</v>
      </c>
      <c s="36">
        <f>ROUND(ROUND(H436,2)*ROUND(G436,5),2)</f>
      </c>
      <c r="O436">
        <f>(I436*21)/100</f>
      </c>
      <c t="s">
        <v>27</v>
      </c>
    </row>
    <row r="437" spans="1:5" ht="12.75">
      <c r="A437" s="37" t="s">
        <v>55</v>
      </c>
      <c r="E437" s="38" t="s">
        <v>58</v>
      </c>
    </row>
    <row r="438" spans="1:5" ht="12.75">
      <c r="A438" s="39" t="s">
        <v>57</v>
      </c>
      <c r="E438" s="40" t="s">
        <v>58</v>
      </c>
    </row>
    <row r="439" spans="1:5" ht="12.75">
      <c r="A439" t="s">
        <v>59</v>
      </c>
      <c r="E439" s="38" t="s">
        <v>58</v>
      </c>
    </row>
    <row r="440" spans="1:16" ht="12.75">
      <c r="A440" s="26" t="s">
        <v>50</v>
      </c>
      <c s="31" t="s">
        <v>766</v>
      </c>
      <c s="31" t="s">
        <v>767</v>
      </c>
      <c s="26" t="s">
        <v>52</v>
      </c>
      <c s="32" t="s">
        <v>768</v>
      </c>
      <c s="33" t="s">
        <v>175</v>
      </c>
      <c s="34">
        <v>129</v>
      </c>
      <c s="35">
        <v>0</v>
      </c>
      <c s="36">
        <f>ROUND(ROUND(H440,2)*ROUND(G440,5),2)</f>
      </c>
      <c r="O440">
        <f>(I440*21)/100</f>
      </c>
      <c t="s">
        <v>27</v>
      </c>
    </row>
    <row r="441" spans="1:5" ht="12.75">
      <c r="A441" s="37" t="s">
        <v>55</v>
      </c>
      <c r="E441" s="38" t="s">
        <v>58</v>
      </c>
    </row>
    <row r="442" spans="1:5" ht="12.75">
      <c r="A442" s="39" t="s">
        <v>57</v>
      </c>
      <c r="E442" s="40" t="s">
        <v>58</v>
      </c>
    </row>
    <row r="443" spans="1:5" ht="12.75">
      <c r="A443" t="s">
        <v>59</v>
      </c>
      <c r="E443" s="38" t="s">
        <v>58</v>
      </c>
    </row>
    <row r="444" spans="1:16" ht="12.75">
      <c r="A444" s="26" t="s">
        <v>50</v>
      </c>
      <c s="31" t="s">
        <v>769</v>
      </c>
      <c s="31" t="s">
        <v>770</v>
      </c>
      <c s="26" t="s">
        <v>52</v>
      </c>
      <c s="32" t="s">
        <v>771</v>
      </c>
      <c s="33" t="s">
        <v>175</v>
      </c>
      <c s="34">
        <v>19</v>
      </c>
      <c s="35">
        <v>0</v>
      </c>
      <c s="36">
        <f>ROUND(ROUND(H444,2)*ROUND(G444,5),2)</f>
      </c>
      <c r="O444">
        <f>(I444*21)/100</f>
      </c>
      <c t="s">
        <v>27</v>
      </c>
    </row>
    <row r="445" spans="1:5" ht="12.75">
      <c r="A445" s="37" t="s">
        <v>55</v>
      </c>
      <c r="E445" s="38" t="s">
        <v>58</v>
      </c>
    </row>
    <row r="446" spans="1:5" ht="12.75">
      <c r="A446" s="39" t="s">
        <v>57</v>
      </c>
      <c r="E446" s="40" t="s">
        <v>58</v>
      </c>
    </row>
    <row r="447" spans="1:5" ht="12.75">
      <c r="A447" t="s">
        <v>59</v>
      </c>
      <c r="E447" s="38" t="s">
        <v>58</v>
      </c>
    </row>
    <row r="448" spans="1:16" ht="12.75">
      <c r="A448" s="26" t="s">
        <v>50</v>
      </c>
      <c s="31" t="s">
        <v>772</v>
      </c>
      <c s="31" t="s">
        <v>773</v>
      </c>
      <c s="26" t="s">
        <v>52</v>
      </c>
      <c s="32" t="s">
        <v>774</v>
      </c>
      <c s="33" t="s">
        <v>175</v>
      </c>
      <c s="34">
        <v>177</v>
      </c>
      <c s="35">
        <v>0</v>
      </c>
      <c s="36">
        <f>ROUND(ROUND(H448,2)*ROUND(G448,5),2)</f>
      </c>
      <c r="O448">
        <f>(I448*21)/100</f>
      </c>
      <c t="s">
        <v>27</v>
      </c>
    </row>
    <row r="449" spans="1:5" ht="12.75">
      <c r="A449" s="37" t="s">
        <v>55</v>
      </c>
      <c r="E449" s="38" t="s">
        <v>58</v>
      </c>
    </row>
    <row r="450" spans="1:5" ht="12.75">
      <c r="A450" s="39" t="s">
        <v>57</v>
      </c>
      <c r="E450" s="40" t="s">
        <v>58</v>
      </c>
    </row>
    <row r="451" spans="1:5" ht="12.75">
      <c r="A451" t="s">
        <v>59</v>
      </c>
      <c r="E451" s="38" t="s">
        <v>58</v>
      </c>
    </row>
    <row r="452" spans="1:18" ht="12.75" customHeight="1">
      <c r="A452" s="6" t="s">
        <v>47</v>
      </c>
      <c s="6"/>
      <c s="43" t="s">
        <v>775</v>
      </c>
      <c s="6"/>
      <c s="29" t="s">
        <v>776</v>
      </c>
      <c s="6"/>
      <c s="6"/>
      <c s="6"/>
      <c s="44">
        <f>0+Q452</f>
      </c>
      <c r="O452">
        <f>0+R452</f>
      </c>
      <c r="Q452">
        <f>0+I453+I457+I461+I465+I469+I473</f>
      </c>
      <c>
        <f>0+O453+O457+O461+O465+O469+O473</f>
      </c>
    </row>
    <row r="453" spans="1:16" ht="12.75">
      <c r="A453" s="26" t="s">
        <v>50</v>
      </c>
      <c s="31" t="s">
        <v>777</v>
      </c>
      <c s="31" t="s">
        <v>778</v>
      </c>
      <c s="26" t="s">
        <v>52</v>
      </c>
      <c s="32" t="s">
        <v>779</v>
      </c>
      <c s="33" t="s">
        <v>76</v>
      </c>
      <c s="34">
        <v>811</v>
      </c>
      <c s="35">
        <v>0</v>
      </c>
      <c s="36">
        <f>ROUND(ROUND(H453,2)*ROUND(G453,5),2)</f>
      </c>
      <c r="O453">
        <f>(I453*21)/100</f>
      </c>
      <c t="s">
        <v>27</v>
      </c>
    </row>
    <row r="454" spans="1:5" ht="12.75">
      <c r="A454" s="37" t="s">
        <v>55</v>
      </c>
      <c r="E454" s="38" t="s">
        <v>58</v>
      </c>
    </row>
    <row r="455" spans="1:5" ht="12.75">
      <c r="A455" s="39" t="s">
        <v>57</v>
      </c>
      <c r="E455" s="40" t="s">
        <v>58</v>
      </c>
    </row>
    <row r="456" spans="1:5" ht="12.75">
      <c r="A456" t="s">
        <v>59</v>
      </c>
      <c r="E456" s="38" t="s">
        <v>58</v>
      </c>
    </row>
    <row r="457" spans="1:16" ht="12.75">
      <c r="A457" s="26" t="s">
        <v>50</v>
      </c>
      <c s="31" t="s">
        <v>780</v>
      </c>
      <c s="31" t="s">
        <v>781</v>
      </c>
      <c s="26" t="s">
        <v>52</v>
      </c>
      <c s="32" t="s">
        <v>782</v>
      </c>
      <c s="33" t="s">
        <v>76</v>
      </c>
      <c s="34">
        <v>408</v>
      </c>
      <c s="35">
        <v>0</v>
      </c>
      <c s="36">
        <f>ROUND(ROUND(H457,2)*ROUND(G457,5),2)</f>
      </c>
      <c r="O457">
        <f>(I457*21)/100</f>
      </c>
      <c t="s">
        <v>27</v>
      </c>
    </row>
    <row r="458" spans="1:5" ht="12.75">
      <c r="A458" s="37" t="s">
        <v>55</v>
      </c>
      <c r="E458" s="38" t="s">
        <v>58</v>
      </c>
    </row>
    <row r="459" spans="1:5" ht="12.75">
      <c r="A459" s="39" t="s">
        <v>57</v>
      </c>
      <c r="E459" s="40" t="s">
        <v>58</v>
      </c>
    </row>
    <row r="460" spans="1:5" ht="12.75">
      <c r="A460" t="s">
        <v>59</v>
      </c>
      <c r="E460" s="38" t="s">
        <v>58</v>
      </c>
    </row>
    <row r="461" spans="1:16" ht="12.75">
      <c r="A461" s="26" t="s">
        <v>50</v>
      </c>
      <c s="31" t="s">
        <v>783</v>
      </c>
      <c s="31" t="s">
        <v>784</v>
      </c>
      <c s="26" t="s">
        <v>52</v>
      </c>
      <c s="32" t="s">
        <v>785</v>
      </c>
      <c s="33" t="s">
        <v>76</v>
      </c>
      <c s="34">
        <v>528</v>
      </c>
      <c s="35">
        <v>0</v>
      </c>
      <c s="36">
        <f>ROUND(ROUND(H461,2)*ROUND(G461,5),2)</f>
      </c>
      <c r="O461">
        <f>(I461*21)/100</f>
      </c>
      <c t="s">
        <v>27</v>
      </c>
    </row>
    <row r="462" spans="1:5" ht="12.75">
      <c r="A462" s="37" t="s">
        <v>55</v>
      </c>
      <c r="E462" s="38" t="s">
        <v>58</v>
      </c>
    </row>
    <row r="463" spans="1:5" ht="12.75">
      <c r="A463" s="39" t="s">
        <v>57</v>
      </c>
      <c r="E463" s="40" t="s">
        <v>58</v>
      </c>
    </row>
    <row r="464" spans="1:5" ht="12.75">
      <c r="A464" t="s">
        <v>59</v>
      </c>
      <c r="E464" s="38" t="s">
        <v>58</v>
      </c>
    </row>
    <row r="465" spans="1:16" ht="12.75">
      <c r="A465" s="26" t="s">
        <v>50</v>
      </c>
      <c s="31" t="s">
        <v>786</v>
      </c>
      <c s="31" t="s">
        <v>787</v>
      </c>
      <c s="26" t="s">
        <v>52</v>
      </c>
      <c s="32" t="s">
        <v>788</v>
      </c>
      <c s="33" t="s">
        <v>76</v>
      </c>
      <c s="34">
        <v>362</v>
      </c>
      <c s="35">
        <v>0</v>
      </c>
      <c s="36">
        <f>ROUND(ROUND(H465,2)*ROUND(G465,5),2)</f>
      </c>
      <c r="O465">
        <f>(I465*21)/100</f>
      </c>
      <c t="s">
        <v>27</v>
      </c>
    </row>
    <row r="466" spans="1:5" ht="12.75">
      <c r="A466" s="37" t="s">
        <v>55</v>
      </c>
      <c r="E466" s="38" t="s">
        <v>58</v>
      </c>
    </row>
    <row r="467" spans="1:5" ht="12.75">
      <c r="A467" s="39" t="s">
        <v>57</v>
      </c>
      <c r="E467" s="40" t="s">
        <v>58</v>
      </c>
    </row>
    <row r="468" spans="1:5" ht="12.75">
      <c r="A468" t="s">
        <v>59</v>
      </c>
      <c r="E468" s="38" t="s">
        <v>58</v>
      </c>
    </row>
    <row r="469" spans="1:16" ht="12.75">
      <c r="A469" s="26" t="s">
        <v>50</v>
      </c>
      <c s="31" t="s">
        <v>789</v>
      </c>
      <c s="31" t="s">
        <v>790</v>
      </c>
      <c s="26" t="s">
        <v>52</v>
      </c>
      <c s="32" t="s">
        <v>791</v>
      </c>
      <c s="33" t="s">
        <v>76</v>
      </c>
      <c s="34">
        <v>131</v>
      </c>
      <c s="35">
        <v>0</v>
      </c>
      <c s="36">
        <f>ROUND(ROUND(H469,2)*ROUND(G469,5),2)</f>
      </c>
      <c r="O469">
        <f>(I469*21)/100</f>
      </c>
      <c t="s">
        <v>27</v>
      </c>
    </row>
    <row r="470" spans="1:5" ht="12.75">
      <c r="A470" s="37" t="s">
        <v>55</v>
      </c>
      <c r="E470" s="38" t="s">
        <v>58</v>
      </c>
    </row>
    <row r="471" spans="1:5" ht="12.75">
      <c r="A471" s="39" t="s">
        <v>57</v>
      </c>
      <c r="E471" s="40" t="s">
        <v>58</v>
      </c>
    </row>
    <row r="472" spans="1:5" ht="12.75">
      <c r="A472" t="s">
        <v>59</v>
      </c>
      <c r="E472" s="38" t="s">
        <v>58</v>
      </c>
    </row>
    <row r="473" spans="1:16" ht="12.75">
      <c r="A473" s="26" t="s">
        <v>50</v>
      </c>
      <c s="31" t="s">
        <v>792</v>
      </c>
      <c s="31" t="s">
        <v>793</v>
      </c>
      <c s="26" t="s">
        <v>52</v>
      </c>
      <c s="32" t="s">
        <v>794</v>
      </c>
      <c s="33" t="s">
        <v>76</v>
      </c>
      <c s="34">
        <v>231</v>
      </c>
      <c s="35">
        <v>0</v>
      </c>
      <c s="36">
        <f>ROUND(ROUND(H473,2)*ROUND(G473,5),2)</f>
      </c>
      <c r="O473">
        <f>(I473*21)/100</f>
      </c>
      <c t="s">
        <v>27</v>
      </c>
    </row>
    <row r="474" spans="1:5" ht="12.75">
      <c r="A474" s="37" t="s">
        <v>55</v>
      </c>
      <c r="E474" s="38" t="s">
        <v>58</v>
      </c>
    </row>
    <row r="475" spans="1:5" ht="12.75">
      <c r="A475" s="39" t="s">
        <v>57</v>
      </c>
      <c r="E475" s="40" t="s">
        <v>58</v>
      </c>
    </row>
    <row r="476" spans="1:5" ht="12.75">
      <c r="A476" t="s">
        <v>59</v>
      </c>
      <c r="E476" s="38" t="s">
        <v>58</v>
      </c>
    </row>
    <row r="477" spans="1:18" ht="12.75" customHeight="1">
      <c r="A477" s="6" t="s">
        <v>47</v>
      </c>
      <c s="6"/>
      <c s="43" t="s">
        <v>795</v>
      </c>
      <c s="6"/>
      <c s="29" t="s">
        <v>796</v>
      </c>
      <c s="6"/>
      <c s="6"/>
      <c s="6"/>
      <c s="44">
        <f>0+Q477</f>
      </c>
      <c r="O477">
        <f>0+R477</f>
      </c>
      <c r="Q477">
        <f>0+I478+I482+I486+I490+I494+I498+I502+I506</f>
      </c>
      <c>
        <f>0+O478+O482+O486+O490+O494+O498+O502+O506</f>
      </c>
    </row>
    <row r="478" spans="1:16" ht="12.75">
      <c r="A478" s="26" t="s">
        <v>50</v>
      </c>
      <c s="31" t="s">
        <v>797</v>
      </c>
      <c s="31" t="s">
        <v>798</v>
      </c>
      <c s="26" t="s">
        <v>52</v>
      </c>
      <c s="32" t="s">
        <v>799</v>
      </c>
      <c s="33" t="s">
        <v>76</v>
      </c>
      <c s="34">
        <v>28</v>
      </c>
      <c s="35">
        <v>0</v>
      </c>
      <c s="36">
        <f>ROUND(ROUND(H478,2)*ROUND(G478,5),2)</f>
      </c>
      <c r="O478">
        <f>(I478*21)/100</f>
      </c>
      <c t="s">
        <v>27</v>
      </c>
    </row>
    <row r="479" spans="1:5" ht="12.75">
      <c r="A479" s="37" t="s">
        <v>55</v>
      </c>
      <c r="E479" s="38" t="s">
        <v>58</v>
      </c>
    </row>
    <row r="480" spans="1:5" ht="12.75">
      <c r="A480" s="39" t="s">
        <v>57</v>
      </c>
      <c r="E480" s="40" t="s">
        <v>58</v>
      </c>
    </row>
    <row r="481" spans="1:5" ht="12.75">
      <c r="A481" t="s">
        <v>59</v>
      </c>
      <c r="E481" s="38" t="s">
        <v>58</v>
      </c>
    </row>
    <row r="482" spans="1:16" ht="12.75">
      <c r="A482" s="26" t="s">
        <v>50</v>
      </c>
      <c s="31" t="s">
        <v>800</v>
      </c>
      <c s="31" t="s">
        <v>801</v>
      </c>
      <c s="26" t="s">
        <v>52</v>
      </c>
      <c s="32" t="s">
        <v>802</v>
      </c>
      <c s="33" t="s">
        <v>76</v>
      </c>
      <c s="34">
        <v>783</v>
      </c>
      <c s="35">
        <v>0</v>
      </c>
      <c s="36">
        <f>ROUND(ROUND(H482,2)*ROUND(G482,5),2)</f>
      </c>
      <c r="O482">
        <f>(I482*21)/100</f>
      </c>
      <c t="s">
        <v>27</v>
      </c>
    </row>
    <row r="483" spans="1:5" ht="12.75">
      <c r="A483" s="37" t="s">
        <v>55</v>
      </c>
      <c r="E483" s="38" t="s">
        <v>58</v>
      </c>
    </row>
    <row r="484" spans="1:5" ht="12.75">
      <c r="A484" s="39" t="s">
        <v>57</v>
      </c>
      <c r="E484" s="40" t="s">
        <v>58</v>
      </c>
    </row>
    <row r="485" spans="1:5" ht="12.75">
      <c r="A485" t="s">
        <v>59</v>
      </c>
      <c r="E485" s="38" t="s">
        <v>58</v>
      </c>
    </row>
    <row r="486" spans="1:16" ht="12.75">
      <c r="A486" s="26" t="s">
        <v>50</v>
      </c>
      <c s="31" t="s">
        <v>803</v>
      </c>
      <c s="31" t="s">
        <v>804</v>
      </c>
      <c s="26" t="s">
        <v>52</v>
      </c>
      <c s="32" t="s">
        <v>805</v>
      </c>
      <c s="33" t="s">
        <v>76</v>
      </c>
      <c s="34">
        <v>408</v>
      </c>
      <c s="35">
        <v>0</v>
      </c>
      <c s="36">
        <f>ROUND(ROUND(H486,2)*ROUND(G486,5),2)</f>
      </c>
      <c r="O486">
        <f>(I486*21)/100</f>
      </c>
      <c t="s">
        <v>27</v>
      </c>
    </row>
    <row r="487" spans="1:5" ht="12.75">
      <c r="A487" s="37" t="s">
        <v>55</v>
      </c>
      <c r="E487" s="38" t="s">
        <v>58</v>
      </c>
    </row>
    <row r="488" spans="1:5" ht="12.75">
      <c r="A488" s="39" t="s">
        <v>57</v>
      </c>
      <c r="E488" s="40" t="s">
        <v>58</v>
      </c>
    </row>
    <row r="489" spans="1:5" ht="12.75">
      <c r="A489" t="s">
        <v>59</v>
      </c>
      <c r="E489" s="38" t="s">
        <v>58</v>
      </c>
    </row>
    <row r="490" spans="1:16" ht="12.75">
      <c r="A490" s="26" t="s">
        <v>50</v>
      </c>
      <c s="31" t="s">
        <v>806</v>
      </c>
      <c s="31" t="s">
        <v>807</v>
      </c>
      <c s="26" t="s">
        <v>52</v>
      </c>
      <c s="32" t="s">
        <v>808</v>
      </c>
      <c s="33" t="s">
        <v>76</v>
      </c>
      <c s="34">
        <v>428</v>
      </c>
      <c s="35">
        <v>0</v>
      </c>
      <c s="36">
        <f>ROUND(ROUND(H490,2)*ROUND(G490,5),2)</f>
      </c>
      <c r="O490">
        <f>(I490*21)/100</f>
      </c>
      <c t="s">
        <v>27</v>
      </c>
    </row>
    <row r="491" spans="1:5" ht="12.75">
      <c r="A491" s="37" t="s">
        <v>55</v>
      </c>
      <c r="E491" s="38" t="s">
        <v>58</v>
      </c>
    </row>
    <row r="492" spans="1:5" ht="12.75">
      <c r="A492" s="39" t="s">
        <v>57</v>
      </c>
      <c r="E492" s="40" t="s">
        <v>58</v>
      </c>
    </row>
    <row r="493" spans="1:5" ht="12.75">
      <c r="A493" t="s">
        <v>59</v>
      </c>
      <c r="E493" s="38" t="s">
        <v>58</v>
      </c>
    </row>
    <row r="494" spans="1:16" ht="12.75">
      <c r="A494" s="26" t="s">
        <v>50</v>
      </c>
      <c s="31" t="s">
        <v>809</v>
      </c>
      <c s="31" t="s">
        <v>810</v>
      </c>
      <c s="26" t="s">
        <v>52</v>
      </c>
      <c s="32" t="s">
        <v>811</v>
      </c>
      <c s="33" t="s">
        <v>76</v>
      </c>
      <c s="34">
        <v>100</v>
      </c>
      <c s="35">
        <v>0</v>
      </c>
      <c s="36">
        <f>ROUND(ROUND(H494,2)*ROUND(G494,5),2)</f>
      </c>
      <c r="O494">
        <f>(I494*21)/100</f>
      </c>
      <c t="s">
        <v>27</v>
      </c>
    </row>
    <row r="495" spans="1:5" ht="12.75">
      <c r="A495" s="37" t="s">
        <v>55</v>
      </c>
      <c r="E495" s="38" t="s">
        <v>58</v>
      </c>
    </row>
    <row r="496" spans="1:5" ht="12.75">
      <c r="A496" s="39" t="s">
        <v>57</v>
      </c>
      <c r="E496" s="40" t="s">
        <v>58</v>
      </c>
    </row>
    <row r="497" spans="1:5" ht="12.75">
      <c r="A497" t="s">
        <v>59</v>
      </c>
      <c r="E497" s="38" t="s">
        <v>58</v>
      </c>
    </row>
    <row r="498" spans="1:16" ht="12.75">
      <c r="A498" s="26" t="s">
        <v>50</v>
      </c>
      <c s="31" t="s">
        <v>812</v>
      </c>
      <c s="31" t="s">
        <v>813</v>
      </c>
      <c s="26" t="s">
        <v>52</v>
      </c>
      <c s="32" t="s">
        <v>814</v>
      </c>
      <c s="33" t="s">
        <v>76</v>
      </c>
      <c s="34">
        <v>362</v>
      </c>
      <c s="35">
        <v>0</v>
      </c>
      <c s="36">
        <f>ROUND(ROUND(H498,2)*ROUND(G498,5),2)</f>
      </c>
      <c r="O498">
        <f>(I498*21)/100</f>
      </c>
      <c t="s">
        <v>27</v>
      </c>
    </row>
    <row r="499" spans="1:5" ht="12.75">
      <c r="A499" s="37" t="s">
        <v>55</v>
      </c>
      <c r="E499" s="38" t="s">
        <v>58</v>
      </c>
    </row>
    <row r="500" spans="1:5" ht="12.75">
      <c r="A500" s="39" t="s">
        <v>57</v>
      </c>
      <c r="E500" s="40" t="s">
        <v>58</v>
      </c>
    </row>
    <row r="501" spans="1:5" ht="12.75">
      <c r="A501" t="s">
        <v>59</v>
      </c>
      <c r="E501" s="38" t="s">
        <v>58</v>
      </c>
    </row>
    <row r="502" spans="1:16" ht="12.75">
      <c r="A502" s="26" t="s">
        <v>50</v>
      </c>
      <c s="31" t="s">
        <v>815</v>
      </c>
      <c s="31" t="s">
        <v>816</v>
      </c>
      <c s="26" t="s">
        <v>52</v>
      </c>
      <c s="32" t="s">
        <v>817</v>
      </c>
      <c s="33" t="s">
        <v>76</v>
      </c>
      <c s="34">
        <v>131</v>
      </c>
      <c s="35">
        <v>0</v>
      </c>
      <c s="36">
        <f>ROUND(ROUND(H502,2)*ROUND(G502,5),2)</f>
      </c>
      <c r="O502">
        <f>(I502*21)/100</f>
      </c>
      <c t="s">
        <v>27</v>
      </c>
    </row>
    <row r="503" spans="1:5" ht="12.75">
      <c r="A503" s="37" t="s">
        <v>55</v>
      </c>
      <c r="E503" s="38" t="s">
        <v>58</v>
      </c>
    </row>
    <row r="504" spans="1:5" ht="12.75">
      <c r="A504" s="39" t="s">
        <v>57</v>
      </c>
      <c r="E504" s="40" t="s">
        <v>58</v>
      </c>
    </row>
    <row r="505" spans="1:5" ht="12.75">
      <c r="A505" t="s">
        <v>59</v>
      </c>
      <c r="E505" s="38" t="s">
        <v>58</v>
      </c>
    </row>
    <row r="506" spans="1:16" ht="12.75">
      <c r="A506" s="26" t="s">
        <v>50</v>
      </c>
      <c s="31" t="s">
        <v>818</v>
      </c>
      <c s="31" t="s">
        <v>819</v>
      </c>
      <c s="26" t="s">
        <v>52</v>
      </c>
      <c s="32" t="s">
        <v>820</v>
      </c>
      <c s="33" t="s">
        <v>76</v>
      </c>
      <c s="34">
        <v>231</v>
      </c>
      <c s="35">
        <v>0</v>
      </c>
      <c s="36">
        <f>ROUND(ROUND(H506,2)*ROUND(G506,5),2)</f>
      </c>
      <c r="O506">
        <f>(I506*21)/100</f>
      </c>
      <c t="s">
        <v>27</v>
      </c>
    </row>
    <row r="507" spans="1:5" ht="12.75">
      <c r="A507" s="37" t="s">
        <v>55</v>
      </c>
      <c r="E507" s="38" t="s">
        <v>58</v>
      </c>
    </row>
    <row r="508" spans="1:5" ht="12.75">
      <c r="A508" s="39" t="s">
        <v>57</v>
      </c>
      <c r="E508" s="40" t="s">
        <v>58</v>
      </c>
    </row>
    <row r="509" spans="1:5" ht="12.75">
      <c r="A509" t="s">
        <v>59</v>
      </c>
      <c r="E509" s="38" t="s">
        <v>58</v>
      </c>
    </row>
    <row r="510" spans="1:18" ht="12.75" customHeight="1">
      <c r="A510" s="6" t="s">
        <v>47</v>
      </c>
      <c s="6"/>
      <c s="43" t="s">
        <v>821</v>
      </c>
      <c s="6"/>
      <c s="29" t="s">
        <v>822</v>
      </c>
      <c s="6"/>
      <c s="6"/>
      <c s="6"/>
      <c s="44">
        <f>0+Q510</f>
      </c>
      <c r="O510">
        <f>0+R510</f>
      </c>
      <c r="Q510">
        <f>0+I511</f>
      </c>
      <c>
        <f>0+O511</f>
      </c>
    </row>
    <row r="511" spans="1:16" ht="12.75">
      <c r="A511" s="26" t="s">
        <v>50</v>
      </c>
      <c s="31" t="s">
        <v>823</v>
      </c>
      <c s="31" t="s">
        <v>824</v>
      </c>
      <c s="26" t="s">
        <v>52</v>
      </c>
      <c s="32" t="s">
        <v>825</v>
      </c>
      <c s="33" t="s">
        <v>54</v>
      </c>
      <c s="34">
        <v>448</v>
      </c>
      <c s="35">
        <v>0</v>
      </c>
      <c s="36">
        <f>ROUND(ROUND(H511,2)*ROUND(G511,5),2)</f>
      </c>
      <c r="O511">
        <f>(I511*21)/100</f>
      </c>
      <c t="s">
        <v>27</v>
      </c>
    </row>
    <row r="512" spans="1:5" ht="12.75">
      <c r="A512" s="37" t="s">
        <v>55</v>
      </c>
      <c r="E512" s="38" t="s">
        <v>58</v>
      </c>
    </row>
    <row r="513" spans="1:5" ht="12.75">
      <c r="A513" s="39" t="s">
        <v>57</v>
      </c>
      <c r="E513" s="40" t="s">
        <v>58</v>
      </c>
    </row>
    <row r="514" spans="1:5" ht="12.75">
      <c r="A514" t="s">
        <v>59</v>
      </c>
      <c r="E514" s="38" t="s">
        <v>58</v>
      </c>
    </row>
    <row r="515" spans="1:18" ht="12.75" customHeight="1">
      <c r="A515" s="6" t="s">
        <v>47</v>
      </c>
      <c s="6"/>
      <c s="43" t="s">
        <v>826</v>
      </c>
      <c s="6"/>
      <c s="29" t="s">
        <v>827</v>
      </c>
      <c s="6"/>
      <c s="6"/>
      <c s="6"/>
      <c s="44">
        <f>0+Q515</f>
      </c>
      <c r="O515">
        <f>0+R515</f>
      </c>
      <c r="Q515">
        <f>0+I516+I520+I524+I528+I532+I536+I540</f>
      </c>
      <c>
        <f>0+O516+O520+O524+O528+O532+O536+O540</f>
      </c>
    </row>
    <row r="516" spans="1:16" ht="12.75">
      <c r="A516" s="26" t="s">
        <v>50</v>
      </c>
      <c s="31" t="s">
        <v>828</v>
      </c>
      <c s="31" t="s">
        <v>829</v>
      </c>
      <c s="26" t="s">
        <v>52</v>
      </c>
      <c s="32" t="s">
        <v>830</v>
      </c>
      <c s="33" t="s">
        <v>70</v>
      </c>
      <c s="34">
        <v>1</v>
      </c>
      <c s="35">
        <v>0</v>
      </c>
      <c s="36">
        <f>ROUND(ROUND(H516,2)*ROUND(G516,5),2)</f>
      </c>
      <c r="O516">
        <f>(I516*21)/100</f>
      </c>
      <c t="s">
        <v>27</v>
      </c>
    </row>
    <row r="517" spans="1:5" ht="12.75">
      <c r="A517" s="37" t="s">
        <v>55</v>
      </c>
      <c r="E517" s="38" t="s">
        <v>58</v>
      </c>
    </row>
    <row r="518" spans="1:5" ht="12.75">
      <c r="A518" s="39" t="s">
        <v>57</v>
      </c>
      <c r="E518" s="40" t="s">
        <v>58</v>
      </c>
    </row>
    <row r="519" spans="1:5" ht="12.75">
      <c r="A519" t="s">
        <v>59</v>
      </c>
      <c r="E519" s="38" t="s">
        <v>58</v>
      </c>
    </row>
    <row r="520" spans="1:16" ht="12.75">
      <c r="A520" s="26" t="s">
        <v>50</v>
      </c>
      <c s="31" t="s">
        <v>831</v>
      </c>
      <c s="31" t="s">
        <v>832</v>
      </c>
      <c s="26" t="s">
        <v>52</v>
      </c>
      <c s="32" t="s">
        <v>833</v>
      </c>
      <c s="33" t="s">
        <v>70</v>
      </c>
      <c s="34">
        <v>1</v>
      </c>
      <c s="35">
        <v>0</v>
      </c>
      <c s="36">
        <f>ROUND(ROUND(H520,2)*ROUND(G520,5),2)</f>
      </c>
      <c r="O520">
        <f>(I520*21)/100</f>
      </c>
      <c t="s">
        <v>27</v>
      </c>
    </row>
    <row r="521" spans="1:5" ht="12.75">
      <c r="A521" s="37" t="s">
        <v>55</v>
      </c>
      <c r="E521" s="38" t="s">
        <v>58</v>
      </c>
    </row>
    <row r="522" spans="1:5" ht="12.75">
      <c r="A522" s="39" t="s">
        <v>57</v>
      </c>
      <c r="E522" s="40" t="s">
        <v>58</v>
      </c>
    </row>
    <row r="523" spans="1:5" ht="12.75">
      <c r="A523" t="s">
        <v>59</v>
      </c>
      <c r="E523" s="38" t="s">
        <v>58</v>
      </c>
    </row>
    <row r="524" spans="1:16" ht="12.75">
      <c r="A524" s="26" t="s">
        <v>50</v>
      </c>
      <c s="31" t="s">
        <v>834</v>
      </c>
      <c s="31" t="s">
        <v>835</v>
      </c>
      <c s="26" t="s">
        <v>52</v>
      </c>
      <c s="32" t="s">
        <v>836</v>
      </c>
      <c s="33" t="s">
        <v>70</v>
      </c>
      <c s="34">
        <v>1</v>
      </c>
      <c s="35">
        <v>0</v>
      </c>
      <c s="36">
        <f>ROUND(ROUND(H524,2)*ROUND(G524,5),2)</f>
      </c>
      <c r="O524">
        <f>(I524*21)/100</f>
      </c>
      <c t="s">
        <v>27</v>
      </c>
    </row>
    <row r="525" spans="1:5" ht="12.75">
      <c r="A525" s="37" t="s">
        <v>55</v>
      </c>
      <c r="E525" s="38" t="s">
        <v>58</v>
      </c>
    </row>
    <row r="526" spans="1:5" ht="12.75">
      <c r="A526" s="39" t="s">
        <v>57</v>
      </c>
      <c r="E526" s="40" t="s">
        <v>58</v>
      </c>
    </row>
    <row r="527" spans="1:5" ht="12.75">
      <c r="A527" t="s">
        <v>59</v>
      </c>
      <c r="E527" s="38" t="s">
        <v>58</v>
      </c>
    </row>
    <row r="528" spans="1:16" ht="12.75">
      <c r="A528" s="26" t="s">
        <v>50</v>
      </c>
      <c s="31" t="s">
        <v>837</v>
      </c>
      <c s="31" t="s">
        <v>838</v>
      </c>
      <c s="26" t="s">
        <v>52</v>
      </c>
      <c s="32" t="s">
        <v>839</v>
      </c>
      <c s="33" t="s">
        <v>70</v>
      </c>
      <c s="34">
        <v>1</v>
      </c>
      <c s="35">
        <v>0</v>
      </c>
      <c s="36">
        <f>ROUND(ROUND(H528,2)*ROUND(G528,5),2)</f>
      </c>
      <c r="O528">
        <f>(I528*21)/100</f>
      </c>
      <c t="s">
        <v>27</v>
      </c>
    </row>
    <row r="529" spans="1:5" ht="12.75">
      <c r="A529" s="37" t="s">
        <v>55</v>
      </c>
      <c r="E529" s="38" t="s">
        <v>58</v>
      </c>
    </row>
    <row r="530" spans="1:5" ht="12.75">
      <c r="A530" s="39" t="s">
        <v>57</v>
      </c>
      <c r="E530" s="40" t="s">
        <v>58</v>
      </c>
    </row>
    <row r="531" spans="1:5" ht="12.75">
      <c r="A531" t="s">
        <v>59</v>
      </c>
      <c r="E531" s="38" t="s">
        <v>58</v>
      </c>
    </row>
    <row r="532" spans="1:16" ht="12.75">
      <c r="A532" s="26" t="s">
        <v>50</v>
      </c>
      <c s="31" t="s">
        <v>840</v>
      </c>
      <c s="31" t="s">
        <v>841</v>
      </c>
      <c s="26" t="s">
        <v>52</v>
      </c>
      <c s="32" t="s">
        <v>842</v>
      </c>
      <c s="33" t="s">
        <v>70</v>
      </c>
      <c s="34">
        <v>1</v>
      </c>
      <c s="35">
        <v>0</v>
      </c>
      <c s="36">
        <f>ROUND(ROUND(H532,2)*ROUND(G532,5),2)</f>
      </c>
      <c r="O532">
        <f>(I532*21)/100</f>
      </c>
      <c t="s">
        <v>27</v>
      </c>
    </row>
    <row r="533" spans="1:5" ht="12.75">
      <c r="A533" s="37" t="s">
        <v>55</v>
      </c>
      <c r="E533" s="38" t="s">
        <v>58</v>
      </c>
    </row>
    <row r="534" spans="1:5" ht="12.75">
      <c r="A534" s="39" t="s">
        <v>57</v>
      </c>
      <c r="E534" s="40" t="s">
        <v>58</v>
      </c>
    </row>
    <row r="535" spans="1:5" ht="12.75">
      <c r="A535" t="s">
        <v>59</v>
      </c>
      <c r="E535" s="38" t="s">
        <v>58</v>
      </c>
    </row>
    <row r="536" spans="1:16" ht="12.75">
      <c r="A536" s="26" t="s">
        <v>50</v>
      </c>
      <c s="31" t="s">
        <v>843</v>
      </c>
      <c s="31" t="s">
        <v>844</v>
      </c>
      <c s="26" t="s">
        <v>52</v>
      </c>
      <c s="32" t="s">
        <v>845</v>
      </c>
      <c s="33" t="s">
        <v>70</v>
      </c>
      <c s="34">
        <v>1</v>
      </c>
      <c s="35">
        <v>0</v>
      </c>
      <c s="36">
        <f>ROUND(ROUND(H536,2)*ROUND(G536,5),2)</f>
      </c>
      <c r="O536">
        <f>(I536*21)/100</f>
      </c>
      <c t="s">
        <v>27</v>
      </c>
    </row>
    <row r="537" spans="1:5" ht="12.75">
      <c r="A537" s="37" t="s">
        <v>55</v>
      </c>
      <c r="E537" s="38" t="s">
        <v>58</v>
      </c>
    </row>
    <row r="538" spans="1:5" ht="12.75">
      <c r="A538" s="39" t="s">
        <v>57</v>
      </c>
      <c r="E538" s="40" t="s">
        <v>58</v>
      </c>
    </row>
    <row r="539" spans="1:5" ht="12.75">
      <c r="A539" t="s">
        <v>59</v>
      </c>
      <c r="E539" s="38" t="s">
        <v>58</v>
      </c>
    </row>
    <row r="540" spans="1:16" ht="12.75">
      <c r="A540" s="26" t="s">
        <v>50</v>
      </c>
      <c s="31" t="s">
        <v>846</v>
      </c>
      <c s="31" t="s">
        <v>847</v>
      </c>
      <c s="26" t="s">
        <v>52</v>
      </c>
      <c s="32" t="s">
        <v>848</v>
      </c>
      <c s="33" t="s">
        <v>849</v>
      </c>
      <c s="34">
        <v>48</v>
      </c>
      <c s="35">
        <v>0</v>
      </c>
      <c s="36">
        <f>ROUND(ROUND(H540,2)*ROUND(G540,5),2)</f>
      </c>
      <c r="O540">
        <f>(I540*21)/100</f>
      </c>
      <c t="s">
        <v>27</v>
      </c>
    </row>
    <row r="541" spans="1:5" ht="12.75">
      <c r="A541" s="37" t="s">
        <v>55</v>
      </c>
      <c r="E541" s="38" t="s">
        <v>58</v>
      </c>
    </row>
    <row r="542" spans="1:5" ht="12.75">
      <c r="A542" s="39" t="s">
        <v>57</v>
      </c>
      <c r="E542" s="40" t="s">
        <v>58</v>
      </c>
    </row>
    <row r="543" spans="1:5" ht="12.75">
      <c r="A543" t="s">
        <v>59</v>
      </c>
      <c r="E54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0.xml><?xml version="1.0" encoding="utf-8"?>
<worksheet xmlns="http://schemas.openxmlformats.org/spreadsheetml/2006/main" xmlns:r="http://schemas.openxmlformats.org/officeDocument/2006/relationships">
  <sheetPr>
    <pageSetUpPr fitToPage="1"/>
  </sheetPr>
  <dimension ref="A1:R5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0+O9+O22+O39+O48+O53</f>
      </c>
      <c t="s">
        <v>26</v>
      </c>
    </row>
    <row r="3" spans="1:16" ht="15" customHeight="1">
      <c r="A3" t="s">
        <v>11</v>
      </c>
      <c s="12" t="s">
        <v>13</v>
      </c>
      <c s="13" t="s">
        <v>14</v>
      </c>
      <c s="1"/>
      <c s="14" t="s">
        <v>15</v>
      </c>
      <c s="1"/>
      <c s="9"/>
      <c s="8" t="s">
        <v>8231</v>
      </c>
      <c s="41">
        <f>0+I9+I22+I39+I48+I53</f>
      </c>
      <c r="O3" t="s">
        <v>22</v>
      </c>
      <c t="s">
        <v>27</v>
      </c>
    </row>
    <row r="4" spans="1:16" ht="15" customHeight="1">
      <c r="A4" t="s">
        <v>16</v>
      </c>
      <c s="12" t="s">
        <v>17</v>
      </c>
      <c s="13" t="s">
        <v>3464</v>
      </c>
      <c s="1"/>
      <c s="14" t="s">
        <v>3465</v>
      </c>
      <c s="1"/>
      <c s="1"/>
      <c s="11"/>
      <c s="11"/>
      <c r="O4" t="s">
        <v>23</v>
      </c>
      <c t="s">
        <v>27</v>
      </c>
    </row>
    <row r="5" spans="1:16" ht="12.75" customHeight="1">
      <c r="A5" t="s">
        <v>20</v>
      </c>
      <c s="16" t="s">
        <v>21</v>
      </c>
      <c s="17" t="s">
        <v>8231</v>
      </c>
      <c s="6"/>
      <c s="18" t="s">
        <v>8232</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132</v>
      </c>
      <c s="27"/>
      <c s="29" t="s">
        <v>2922</v>
      </c>
      <c s="27"/>
      <c s="27"/>
      <c s="27"/>
      <c s="30">
        <f>0+Q9</f>
      </c>
      <c r="O9">
        <f>0+R9</f>
      </c>
      <c r="Q9">
        <f>0+I10+I14+I18</f>
      </c>
      <c>
        <f>0+O10+O14+O18</f>
      </c>
    </row>
    <row r="10" spans="1:16" ht="12.75">
      <c r="A10" s="26" t="s">
        <v>50</v>
      </c>
      <c s="31" t="s">
        <v>8234</v>
      </c>
      <c s="31" t="s">
        <v>8235</v>
      </c>
      <c s="26" t="s">
        <v>52</v>
      </c>
      <c s="32" t="s">
        <v>8236</v>
      </c>
      <c s="33" t="s">
        <v>2722</v>
      </c>
      <c s="34">
        <v>4.59375</v>
      </c>
      <c s="35">
        <v>0</v>
      </c>
      <c s="36">
        <f>ROUND(ROUND(H10,2)*ROUND(G10,5),2)</f>
      </c>
      <c r="O10">
        <f>(I10*21)/100</f>
      </c>
      <c t="s">
        <v>27</v>
      </c>
    </row>
    <row r="11" spans="1:5" ht="12.75">
      <c r="A11" s="37" t="s">
        <v>55</v>
      </c>
      <c r="E11" s="38" t="s">
        <v>58</v>
      </c>
    </row>
    <row r="12" spans="1:5" ht="25.5">
      <c r="A12" s="39" t="s">
        <v>57</v>
      </c>
      <c r="E12" s="40" t="s">
        <v>8237</v>
      </c>
    </row>
    <row r="13" spans="1:5" ht="12.75">
      <c r="A13" t="s">
        <v>59</v>
      </c>
      <c r="E13" s="38" t="s">
        <v>8238</v>
      </c>
    </row>
    <row r="14" spans="1:16" ht="12.75">
      <c r="A14" s="26" t="s">
        <v>50</v>
      </c>
      <c s="31" t="s">
        <v>8239</v>
      </c>
      <c s="31" t="s">
        <v>8240</v>
      </c>
      <c s="26" t="s">
        <v>52</v>
      </c>
      <c s="32" t="s">
        <v>8241</v>
      </c>
      <c s="33" t="s">
        <v>2722</v>
      </c>
      <c s="34">
        <v>47.79338</v>
      </c>
      <c s="35">
        <v>0</v>
      </c>
      <c s="36">
        <f>ROUND(ROUND(H14,2)*ROUND(G14,5),2)</f>
      </c>
      <c r="O14">
        <f>(I14*21)/100</f>
      </c>
      <c t="s">
        <v>27</v>
      </c>
    </row>
    <row r="15" spans="1:5" ht="12.75">
      <c r="A15" s="37" t="s">
        <v>55</v>
      </c>
      <c r="E15" s="38" t="s">
        <v>58</v>
      </c>
    </row>
    <row r="16" spans="1:5" ht="12.75">
      <c r="A16" s="39" t="s">
        <v>57</v>
      </c>
      <c r="E16" s="40" t="s">
        <v>8242</v>
      </c>
    </row>
    <row r="17" spans="1:5" ht="76.5">
      <c r="A17" t="s">
        <v>59</v>
      </c>
      <c r="E17" s="38" t="s">
        <v>8243</v>
      </c>
    </row>
    <row r="18" spans="1:16" ht="12.75">
      <c r="A18" s="26" t="s">
        <v>50</v>
      </c>
      <c s="31" t="s">
        <v>8244</v>
      </c>
      <c s="31" t="s">
        <v>8245</v>
      </c>
      <c s="26" t="s">
        <v>52</v>
      </c>
      <c s="32" t="s">
        <v>8246</v>
      </c>
      <c s="33" t="s">
        <v>2722</v>
      </c>
      <c s="34">
        <v>47.79338</v>
      </c>
      <c s="35">
        <v>0</v>
      </c>
      <c s="36">
        <f>ROUND(ROUND(H18,2)*ROUND(G18,5),2)</f>
      </c>
      <c r="O18">
        <f>(I18*21)/100</f>
      </c>
      <c t="s">
        <v>27</v>
      </c>
    </row>
    <row r="19" spans="1:5" ht="12.75">
      <c r="A19" s="37" t="s">
        <v>55</v>
      </c>
      <c r="E19" s="38" t="s">
        <v>58</v>
      </c>
    </row>
    <row r="20" spans="1:5" ht="12.75">
      <c r="A20" s="39" t="s">
        <v>57</v>
      </c>
      <c r="E20" s="40" t="s">
        <v>58</v>
      </c>
    </row>
    <row r="21" spans="1:5" ht="25.5">
      <c r="A21" t="s">
        <v>59</v>
      </c>
      <c r="E21" s="38" t="s">
        <v>2778</v>
      </c>
    </row>
    <row r="22" spans="1:18" ht="12.75" customHeight="1">
      <c r="A22" s="6" t="s">
        <v>47</v>
      </c>
      <c s="6"/>
      <c s="43" t="s">
        <v>140</v>
      </c>
      <c s="6"/>
      <c s="29" t="s">
        <v>2779</v>
      </c>
      <c s="6"/>
      <c s="6"/>
      <c s="6"/>
      <c s="44">
        <f>0+Q22</f>
      </c>
      <c r="O22">
        <f>0+R22</f>
      </c>
      <c r="Q22">
        <f>0+I23+I27+I31+I35</f>
      </c>
      <c>
        <f>0+O23+O27+O31+O35</f>
      </c>
    </row>
    <row r="23" spans="1:16" ht="12.75">
      <c r="A23" s="26" t="s">
        <v>50</v>
      </c>
      <c s="31" t="s">
        <v>8247</v>
      </c>
      <c s="31" t="s">
        <v>8248</v>
      </c>
      <c s="26" t="s">
        <v>52</v>
      </c>
      <c s="32" t="s">
        <v>8249</v>
      </c>
      <c s="33" t="s">
        <v>2722</v>
      </c>
      <c s="34">
        <v>18.207</v>
      </c>
      <c s="35">
        <v>0</v>
      </c>
      <c s="36">
        <f>ROUND(ROUND(H23,2)*ROUND(G23,5),2)</f>
      </c>
      <c r="O23">
        <f>(I23*21)/100</f>
      </c>
      <c t="s">
        <v>27</v>
      </c>
    </row>
    <row r="24" spans="1:5" ht="12.75">
      <c r="A24" s="37" t="s">
        <v>55</v>
      </c>
      <c r="E24" s="38" t="s">
        <v>58</v>
      </c>
    </row>
    <row r="25" spans="1:5" ht="12.75">
      <c r="A25" s="39" t="s">
        <v>57</v>
      </c>
      <c r="E25" s="40" t="s">
        <v>8250</v>
      </c>
    </row>
    <row r="26" spans="1:5" ht="12.75">
      <c r="A26" t="s">
        <v>59</v>
      </c>
      <c r="E26" s="38" t="s">
        <v>58</v>
      </c>
    </row>
    <row r="27" spans="1:16" ht="12.75">
      <c r="A27" s="26" t="s">
        <v>50</v>
      </c>
      <c s="31" t="s">
        <v>8251</v>
      </c>
      <c s="31" t="s">
        <v>2780</v>
      </c>
      <c s="26" t="s">
        <v>52</v>
      </c>
      <c s="32" t="s">
        <v>2781</v>
      </c>
      <c s="33" t="s">
        <v>2722</v>
      </c>
      <c s="34">
        <v>38.68988</v>
      </c>
      <c s="35">
        <v>0</v>
      </c>
      <c s="36">
        <f>ROUND(ROUND(H27,2)*ROUND(G27,5),2)</f>
      </c>
      <c r="O27">
        <f>(I27*21)/100</f>
      </c>
      <c t="s">
        <v>27</v>
      </c>
    </row>
    <row r="28" spans="1:5" ht="12.75">
      <c r="A28" s="37" t="s">
        <v>55</v>
      </c>
      <c r="E28" s="38" t="s">
        <v>58</v>
      </c>
    </row>
    <row r="29" spans="1:5" ht="12.75">
      <c r="A29" s="39" t="s">
        <v>57</v>
      </c>
      <c r="E29" s="40" t="s">
        <v>8252</v>
      </c>
    </row>
    <row r="30" spans="1:5" ht="12.75">
      <c r="A30" t="s">
        <v>59</v>
      </c>
      <c r="E30" s="38" t="s">
        <v>58</v>
      </c>
    </row>
    <row r="31" spans="1:16" ht="12.75">
      <c r="A31" s="26" t="s">
        <v>50</v>
      </c>
      <c s="31" t="s">
        <v>8253</v>
      </c>
      <c s="31" t="s">
        <v>8254</v>
      </c>
      <c s="26" t="s">
        <v>52</v>
      </c>
      <c s="32" t="s">
        <v>8255</v>
      </c>
      <c s="33" t="s">
        <v>2722</v>
      </c>
      <c s="34">
        <v>9.1035</v>
      </c>
      <c s="35">
        <v>0</v>
      </c>
      <c s="36">
        <f>ROUND(ROUND(H31,2)*ROUND(G31,5),2)</f>
      </c>
      <c r="O31">
        <f>(I31*21)/100</f>
      </c>
      <c t="s">
        <v>27</v>
      </c>
    </row>
    <row r="32" spans="1:5" ht="12.75">
      <c r="A32" s="37" t="s">
        <v>55</v>
      </c>
      <c r="E32" s="38" t="s">
        <v>58</v>
      </c>
    </row>
    <row r="33" spans="1:5" ht="12.75">
      <c r="A33" s="39" t="s">
        <v>57</v>
      </c>
      <c r="E33" s="40" t="s">
        <v>8256</v>
      </c>
    </row>
    <row r="34" spans="1:5" ht="12.75">
      <c r="A34" t="s">
        <v>59</v>
      </c>
      <c r="E34" s="38" t="s">
        <v>58</v>
      </c>
    </row>
    <row r="35" spans="1:16" ht="12.75">
      <c r="A35" s="26" t="s">
        <v>50</v>
      </c>
      <c s="31" t="s">
        <v>8257</v>
      </c>
      <c s="31" t="s">
        <v>3102</v>
      </c>
      <c s="26" t="s">
        <v>52</v>
      </c>
      <c s="32" t="s">
        <v>3103</v>
      </c>
      <c s="33" t="s">
        <v>2722</v>
      </c>
      <c s="34">
        <v>38.68988</v>
      </c>
      <c s="35">
        <v>0</v>
      </c>
      <c s="36">
        <f>ROUND(ROUND(H35,2)*ROUND(G35,5),2)</f>
      </c>
      <c r="O35">
        <f>(I35*21)/100</f>
      </c>
      <c t="s">
        <v>27</v>
      </c>
    </row>
    <row r="36" spans="1:5" ht="12.75">
      <c r="A36" s="37" t="s">
        <v>55</v>
      </c>
      <c r="E36" s="38" t="s">
        <v>58</v>
      </c>
    </row>
    <row r="37" spans="1:5" ht="12.75">
      <c r="A37" s="39" t="s">
        <v>57</v>
      </c>
      <c r="E37" s="40" t="s">
        <v>58</v>
      </c>
    </row>
    <row r="38" spans="1:5" ht="12.75">
      <c r="A38" t="s">
        <v>59</v>
      </c>
      <c r="E38" s="38" t="s">
        <v>58</v>
      </c>
    </row>
    <row r="39" spans="1:18" ht="12.75" customHeight="1">
      <c r="A39" s="6" t="s">
        <v>47</v>
      </c>
      <c s="6"/>
      <c s="43" t="s">
        <v>143</v>
      </c>
      <c s="6"/>
      <c s="29" t="s">
        <v>2788</v>
      </c>
      <c s="6"/>
      <c s="6"/>
      <c s="6"/>
      <c s="44">
        <f>0+Q39</f>
      </c>
      <c r="O39">
        <f>0+R39</f>
      </c>
      <c r="Q39">
        <f>0+I40+I44</f>
      </c>
      <c>
        <f>0+O40+O44</f>
      </c>
    </row>
    <row r="40" spans="1:16" ht="12.75">
      <c r="A40" s="26" t="s">
        <v>50</v>
      </c>
      <c s="31" t="s">
        <v>8258</v>
      </c>
      <c s="31" t="s">
        <v>8259</v>
      </c>
      <c s="26" t="s">
        <v>52</v>
      </c>
      <c s="32" t="s">
        <v>8260</v>
      </c>
      <c s="33" t="s">
        <v>2722</v>
      </c>
      <c s="34">
        <v>9.1035</v>
      </c>
      <c s="35">
        <v>0</v>
      </c>
      <c s="36">
        <f>ROUND(ROUND(H40,2)*ROUND(G40,5),2)</f>
      </c>
      <c r="O40">
        <f>(I40*21)/100</f>
      </c>
      <c t="s">
        <v>27</v>
      </c>
    </row>
    <row r="41" spans="1:5" ht="12.75">
      <c r="A41" s="37" t="s">
        <v>55</v>
      </c>
      <c r="E41" s="38" t="s">
        <v>58</v>
      </c>
    </row>
    <row r="42" spans="1:5" ht="12.75">
      <c r="A42" s="39" t="s">
        <v>57</v>
      </c>
      <c r="E42" s="40" t="s">
        <v>8261</v>
      </c>
    </row>
    <row r="43" spans="1:5" ht="51">
      <c r="A43" t="s">
        <v>59</v>
      </c>
      <c r="E43" s="38" t="s">
        <v>8262</v>
      </c>
    </row>
    <row r="44" spans="1:16" ht="12.75">
      <c r="A44" s="26" t="s">
        <v>50</v>
      </c>
      <c s="31" t="s">
        <v>8263</v>
      </c>
      <c s="31" t="s">
        <v>8264</v>
      </c>
      <c s="26" t="s">
        <v>52</v>
      </c>
      <c s="32" t="s">
        <v>8265</v>
      </c>
      <c s="33" t="s">
        <v>2722</v>
      </c>
      <c s="34">
        <v>35.19676</v>
      </c>
      <c s="35">
        <v>0</v>
      </c>
      <c s="36">
        <f>ROUND(ROUND(H44,2)*ROUND(G44,5),2)</f>
      </c>
      <c r="O44">
        <f>(I44*21)/100</f>
      </c>
      <c t="s">
        <v>27</v>
      </c>
    </row>
    <row r="45" spans="1:5" ht="12.75">
      <c r="A45" s="37" t="s">
        <v>55</v>
      </c>
      <c r="E45" s="38" t="s">
        <v>8266</v>
      </c>
    </row>
    <row r="46" spans="1:5" ht="38.25">
      <c r="A46" s="39" t="s">
        <v>57</v>
      </c>
      <c r="E46" s="40" t="s">
        <v>8267</v>
      </c>
    </row>
    <row r="47" spans="1:5" ht="12.75">
      <c r="A47" t="s">
        <v>59</v>
      </c>
      <c r="E47" s="38" t="s">
        <v>8268</v>
      </c>
    </row>
    <row r="48" spans="1:18" ht="12.75" customHeight="1">
      <c r="A48" s="6" t="s">
        <v>47</v>
      </c>
      <c s="6"/>
      <c s="43" t="s">
        <v>1181</v>
      </c>
      <c s="6"/>
      <c s="29" t="s">
        <v>8269</v>
      </c>
      <c s="6"/>
      <c s="6"/>
      <c s="6"/>
      <c s="44">
        <f>0+Q48</f>
      </c>
      <c r="O48">
        <f>0+R48</f>
      </c>
      <c r="Q48">
        <f>0+I49</f>
      </c>
      <c>
        <f>0+O49</f>
      </c>
    </row>
    <row r="49" spans="1:16" ht="12.75">
      <c r="A49" s="26" t="s">
        <v>50</v>
      </c>
      <c s="31" t="s">
        <v>8270</v>
      </c>
      <c s="31" t="s">
        <v>8271</v>
      </c>
      <c s="26" t="s">
        <v>52</v>
      </c>
      <c s="32" t="s">
        <v>8272</v>
      </c>
      <c s="33" t="s">
        <v>82</v>
      </c>
      <c s="34">
        <v>1</v>
      </c>
      <c s="35">
        <v>0</v>
      </c>
      <c s="36">
        <f>ROUND(ROUND(H49,2)*ROUND(G49,5),2)</f>
      </c>
      <c r="O49">
        <f>(I49*21)/100</f>
      </c>
      <c t="s">
        <v>27</v>
      </c>
    </row>
    <row r="50" spans="1:5" ht="12.75">
      <c r="A50" s="37" t="s">
        <v>55</v>
      </c>
      <c r="E50" s="38" t="s">
        <v>8273</v>
      </c>
    </row>
    <row r="51" spans="1:5" ht="12.75">
      <c r="A51" s="39" t="s">
        <v>57</v>
      </c>
      <c r="E51" s="40" t="s">
        <v>8274</v>
      </c>
    </row>
    <row r="52" spans="1:5" ht="38.25">
      <c r="A52" t="s">
        <v>59</v>
      </c>
      <c r="E52" s="38" t="s">
        <v>8275</v>
      </c>
    </row>
    <row r="53" spans="1:18" ht="12.75" customHeight="1">
      <c r="A53" s="6" t="s">
        <v>47</v>
      </c>
      <c s="6"/>
      <c s="43" t="s">
        <v>8276</v>
      </c>
      <c s="6"/>
      <c s="29" t="s">
        <v>8277</v>
      </c>
      <c s="6"/>
      <c s="6"/>
      <c s="6"/>
      <c s="44">
        <f>0+Q53</f>
      </c>
      <c r="O53">
        <f>0+R53</f>
      </c>
      <c r="Q53">
        <f>0+I54</f>
      </c>
      <c>
        <f>0+O54</f>
      </c>
    </row>
    <row r="54" spans="1:16" ht="12.75">
      <c r="A54" s="26" t="s">
        <v>50</v>
      </c>
      <c s="31" t="s">
        <v>8278</v>
      </c>
      <c s="31" t="s">
        <v>8279</v>
      </c>
      <c s="26" t="s">
        <v>52</v>
      </c>
      <c s="32" t="s">
        <v>8280</v>
      </c>
      <c s="33" t="s">
        <v>157</v>
      </c>
      <c s="34">
        <v>60.29</v>
      </c>
      <c s="35">
        <v>0</v>
      </c>
      <c s="36">
        <f>ROUND(ROUND(H54,2)*ROUND(G54,5),2)</f>
      </c>
      <c r="O54">
        <f>(I54*21)/100</f>
      </c>
      <c t="s">
        <v>27</v>
      </c>
    </row>
    <row r="55" spans="1:5" ht="12.75">
      <c r="A55" s="37" t="s">
        <v>55</v>
      </c>
      <c r="E55" s="38" t="s">
        <v>58</v>
      </c>
    </row>
    <row r="56" spans="1:5" ht="12.75">
      <c r="A56" s="39" t="s">
        <v>57</v>
      </c>
      <c r="E56" s="40" t="s">
        <v>58</v>
      </c>
    </row>
    <row r="57" spans="1:5" ht="76.5">
      <c r="A57" t="s">
        <v>59</v>
      </c>
      <c r="E57" s="38" t="s">
        <v>8281</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1.xml><?xml version="1.0" encoding="utf-8"?>
<worksheet xmlns="http://schemas.openxmlformats.org/spreadsheetml/2006/main" xmlns:r="http://schemas.openxmlformats.org/officeDocument/2006/relationships">
  <sheetPr>
    <pageSetUpPr fitToPage="1"/>
  </sheetPr>
  <dimension ref="A1:R17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0+O9+O62+O99</f>
      </c>
      <c t="s">
        <v>26</v>
      </c>
    </row>
    <row r="3" spans="1:16" ht="15" customHeight="1">
      <c r="A3" t="s">
        <v>11</v>
      </c>
      <c s="12" t="s">
        <v>13</v>
      </c>
      <c s="13" t="s">
        <v>14</v>
      </c>
      <c s="1"/>
      <c s="14" t="s">
        <v>15</v>
      </c>
      <c s="1"/>
      <c s="9"/>
      <c s="8" t="s">
        <v>8282</v>
      </c>
      <c s="41">
        <f>0+I9+I62+I99</f>
      </c>
      <c r="O3" t="s">
        <v>22</v>
      </c>
      <c t="s">
        <v>27</v>
      </c>
    </row>
    <row r="4" spans="1:16" ht="15" customHeight="1">
      <c r="A4" t="s">
        <v>16</v>
      </c>
      <c s="12" t="s">
        <v>17</v>
      </c>
      <c s="13" t="s">
        <v>3464</v>
      </c>
      <c s="1"/>
      <c s="14" t="s">
        <v>3465</v>
      </c>
      <c s="1"/>
      <c s="1"/>
      <c s="11"/>
      <c s="11"/>
      <c r="O4" t="s">
        <v>23</v>
      </c>
      <c t="s">
        <v>27</v>
      </c>
    </row>
    <row r="5" spans="1:16" ht="12.75" customHeight="1">
      <c r="A5" t="s">
        <v>20</v>
      </c>
      <c s="16" t="s">
        <v>21</v>
      </c>
      <c s="17" t="s">
        <v>8282</v>
      </c>
      <c s="6"/>
      <c s="18" t="s">
        <v>8282</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8284</v>
      </c>
      <c s="27"/>
      <c s="29" t="s">
        <v>8285</v>
      </c>
      <c s="27"/>
      <c s="27"/>
      <c s="27"/>
      <c s="30">
        <f>0+Q9</f>
      </c>
      <c r="O9">
        <f>0+R9</f>
      </c>
      <c r="Q9">
        <f>0+I10+I14+I18+I22+I26+I30+I34+I38+I42+I46+I50+I54+I58</f>
      </c>
      <c>
        <f>0+O10+O14+O18+O22+O26+O30+O34+O38+O42+O46+O50+O54+O58</f>
      </c>
    </row>
    <row r="10" spans="1:16" ht="12.75">
      <c r="A10" s="26" t="s">
        <v>50</v>
      </c>
      <c s="31" t="s">
        <v>8286</v>
      </c>
      <c s="31" t="s">
        <v>8287</v>
      </c>
      <c s="26" t="s">
        <v>52</v>
      </c>
      <c s="32" t="s">
        <v>8288</v>
      </c>
      <c s="33" t="s">
        <v>76</v>
      </c>
      <c s="34">
        <v>462.4</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8289</v>
      </c>
      <c s="31" t="s">
        <v>8290</v>
      </c>
      <c s="26" t="s">
        <v>52</v>
      </c>
      <c s="32" t="s">
        <v>8291</v>
      </c>
      <c s="33" t="s">
        <v>76</v>
      </c>
      <c s="34">
        <v>60</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8292</v>
      </c>
      <c s="31" t="s">
        <v>8293</v>
      </c>
      <c s="26" t="s">
        <v>52</v>
      </c>
      <c s="32" t="s">
        <v>8294</v>
      </c>
      <c s="33" t="s">
        <v>175</v>
      </c>
      <c s="34">
        <v>18</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8295</v>
      </c>
      <c s="31" t="s">
        <v>8296</v>
      </c>
      <c s="26" t="s">
        <v>52</v>
      </c>
      <c s="32" t="s">
        <v>8297</v>
      </c>
      <c s="33" t="s">
        <v>175</v>
      </c>
      <c s="34">
        <v>3</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8298</v>
      </c>
      <c s="31" t="s">
        <v>8299</v>
      </c>
      <c s="26" t="s">
        <v>52</v>
      </c>
      <c s="32" t="s">
        <v>8300</v>
      </c>
      <c s="33" t="s">
        <v>175</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8301</v>
      </c>
      <c s="31" t="s">
        <v>8302</v>
      </c>
      <c s="26" t="s">
        <v>52</v>
      </c>
      <c s="32" t="s">
        <v>8303</v>
      </c>
      <c s="33" t="s">
        <v>76</v>
      </c>
      <c s="34">
        <v>235.07</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8304</v>
      </c>
      <c s="31" t="s">
        <v>8305</v>
      </c>
      <c s="26" t="s">
        <v>52</v>
      </c>
      <c s="32" t="s">
        <v>8306</v>
      </c>
      <c s="33" t="s">
        <v>76</v>
      </c>
      <c s="34">
        <v>220</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8307</v>
      </c>
      <c s="31" t="s">
        <v>8308</v>
      </c>
      <c s="26" t="s">
        <v>52</v>
      </c>
      <c s="32" t="s">
        <v>8309</v>
      </c>
      <c s="33" t="s">
        <v>175</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8310</v>
      </c>
      <c s="31" t="s">
        <v>8311</v>
      </c>
      <c s="26" t="s">
        <v>52</v>
      </c>
      <c s="32" t="s">
        <v>8312</v>
      </c>
      <c s="33" t="s">
        <v>175</v>
      </c>
      <c s="34">
        <v>10</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8313</v>
      </c>
      <c s="31" t="s">
        <v>8314</v>
      </c>
      <c s="26" t="s">
        <v>52</v>
      </c>
      <c s="32" t="s">
        <v>8315</v>
      </c>
      <c s="33" t="s">
        <v>175</v>
      </c>
      <c s="34">
        <v>10</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8316</v>
      </c>
      <c s="31" t="s">
        <v>8317</v>
      </c>
      <c s="26" t="s">
        <v>52</v>
      </c>
      <c s="32" t="s">
        <v>8318</v>
      </c>
      <c s="33" t="s">
        <v>70</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8319</v>
      </c>
      <c s="31" t="s">
        <v>8320</v>
      </c>
      <c s="26" t="s">
        <v>52</v>
      </c>
      <c s="32" t="s">
        <v>8321</v>
      </c>
      <c s="33" t="s">
        <v>175</v>
      </c>
      <c s="34">
        <v>2</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8322</v>
      </c>
      <c s="31" t="s">
        <v>8323</v>
      </c>
      <c s="26" t="s">
        <v>52</v>
      </c>
      <c s="32" t="s">
        <v>8324</v>
      </c>
      <c s="33" t="s">
        <v>70</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8" ht="12.75" customHeight="1">
      <c r="A62" s="6" t="s">
        <v>47</v>
      </c>
      <c s="6"/>
      <c s="43" t="s">
        <v>8325</v>
      </c>
      <c s="6"/>
      <c s="29" t="s">
        <v>8326</v>
      </c>
      <c s="6"/>
      <c s="6"/>
      <c s="6"/>
      <c s="44">
        <f>0+Q62</f>
      </c>
      <c r="O62">
        <f>0+R62</f>
      </c>
      <c r="Q62">
        <f>0+I63+I67+I71+I75+I79+I83+I87+I91+I95</f>
      </c>
      <c>
        <f>0+O63+O67+O71+O75+O79+O83+O87+O91+O95</f>
      </c>
    </row>
    <row r="63" spans="1:16" ht="12.75">
      <c r="A63" s="26" t="s">
        <v>50</v>
      </c>
      <c s="31" t="s">
        <v>8327</v>
      </c>
      <c s="31" t="s">
        <v>8328</v>
      </c>
      <c s="26" t="s">
        <v>52</v>
      </c>
      <c s="32" t="s">
        <v>8329</v>
      </c>
      <c s="33" t="s">
        <v>76</v>
      </c>
      <c s="34">
        <v>1068.5</v>
      </c>
      <c s="35">
        <v>0</v>
      </c>
      <c s="36">
        <f>ROUND(ROUND(H63,2)*ROUND(G63,5),2)</f>
      </c>
      <c r="O63">
        <f>(I63*21)/100</f>
      </c>
      <c t="s">
        <v>27</v>
      </c>
    </row>
    <row r="64" spans="1:5" ht="12.75">
      <c r="A64" s="37" t="s">
        <v>55</v>
      </c>
      <c r="E64" s="38" t="s">
        <v>58</v>
      </c>
    </row>
    <row r="65" spans="1:5" ht="12.75">
      <c r="A65" s="39" t="s">
        <v>57</v>
      </c>
      <c r="E65" s="40" t="s">
        <v>58</v>
      </c>
    </row>
    <row r="66" spans="1:5" ht="12.75">
      <c r="A66" t="s">
        <v>59</v>
      </c>
      <c r="E66" s="38" t="s">
        <v>58</v>
      </c>
    </row>
    <row r="67" spans="1:16" ht="12.75">
      <c r="A67" s="26" t="s">
        <v>50</v>
      </c>
      <c s="31" t="s">
        <v>8330</v>
      </c>
      <c s="31" t="s">
        <v>8331</v>
      </c>
      <c s="26" t="s">
        <v>52</v>
      </c>
      <c s="32" t="s">
        <v>8332</v>
      </c>
      <c s="33" t="s">
        <v>175</v>
      </c>
      <c s="34">
        <v>5</v>
      </c>
      <c s="35">
        <v>0</v>
      </c>
      <c s="36">
        <f>ROUND(ROUND(H67,2)*ROUND(G67,5),2)</f>
      </c>
      <c r="O67">
        <f>(I67*21)/100</f>
      </c>
      <c t="s">
        <v>27</v>
      </c>
    </row>
    <row r="68" spans="1:5" ht="12.75">
      <c r="A68" s="37" t="s">
        <v>55</v>
      </c>
      <c r="E68" s="38" t="s">
        <v>58</v>
      </c>
    </row>
    <row r="69" spans="1:5" ht="12.75">
      <c r="A69" s="39" t="s">
        <v>57</v>
      </c>
      <c r="E69" s="40" t="s">
        <v>58</v>
      </c>
    </row>
    <row r="70" spans="1:5" ht="12.75">
      <c r="A70" t="s">
        <v>59</v>
      </c>
      <c r="E70" s="38" t="s">
        <v>58</v>
      </c>
    </row>
    <row r="71" spans="1:16" ht="12.75">
      <c r="A71" s="26" t="s">
        <v>50</v>
      </c>
      <c s="31" t="s">
        <v>8333</v>
      </c>
      <c s="31" t="s">
        <v>8334</v>
      </c>
      <c s="26" t="s">
        <v>52</v>
      </c>
      <c s="32" t="s">
        <v>8335</v>
      </c>
      <c s="33" t="s">
        <v>76</v>
      </c>
      <c s="34">
        <v>213.7</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58</v>
      </c>
    </row>
    <row r="75" spans="1:16" ht="12.75">
      <c r="A75" s="26" t="s">
        <v>50</v>
      </c>
      <c s="31" t="s">
        <v>8336</v>
      </c>
      <c s="31" t="s">
        <v>8337</v>
      </c>
      <c s="26" t="s">
        <v>52</v>
      </c>
      <c s="32" t="s">
        <v>8338</v>
      </c>
      <c s="33" t="s">
        <v>175</v>
      </c>
      <c s="34">
        <v>0</v>
      </c>
      <c s="35">
        <v>0</v>
      </c>
      <c s="36">
        <f>ROUND(ROUND(H75,2)*ROUND(G75,5),2)</f>
      </c>
      <c r="O75">
        <f>(I75*21)/100</f>
      </c>
      <c t="s">
        <v>27</v>
      </c>
    </row>
    <row r="76" spans="1:5" ht="12.75">
      <c r="A76" s="37" t="s">
        <v>55</v>
      </c>
      <c r="E76" s="38" t="s">
        <v>58</v>
      </c>
    </row>
    <row r="77" spans="1:5" ht="12.75">
      <c r="A77" s="39" t="s">
        <v>57</v>
      </c>
      <c r="E77" s="40" t="s">
        <v>58</v>
      </c>
    </row>
    <row r="78" spans="1:5" ht="12.75">
      <c r="A78" t="s">
        <v>59</v>
      </c>
      <c r="E78" s="38" t="s">
        <v>58</v>
      </c>
    </row>
    <row r="79" spans="1:16" ht="12.75">
      <c r="A79" s="26" t="s">
        <v>50</v>
      </c>
      <c s="31" t="s">
        <v>8339</v>
      </c>
      <c s="31" t="s">
        <v>8340</v>
      </c>
      <c s="26" t="s">
        <v>52</v>
      </c>
      <c s="32" t="s">
        <v>8341</v>
      </c>
      <c s="33" t="s">
        <v>175</v>
      </c>
      <c s="34">
        <v>4</v>
      </c>
      <c s="35">
        <v>0</v>
      </c>
      <c s="36">
        <f>ROUND(ROUND(H79,2)*ROUND(G79,5),2)</f>
      </c>
      <c r="O79">
        <f>(I79*21)/100</f>
      </c>
      <c t="s">
        <v>27</v>
      </c>
    </row>
    <row r="80" spans="1:5" ht="12.75">
      <c r="A80" s="37" t="s">
        <v>55</v>
      </c>
      <c r="E80" s="38" t="s">
        <v>58</v>
      </c>
    </row>
    <row r="81" spans="1:5" ht="12.75">
      <c r="A81" s="39" t="s">
        <v>57</v>
      </c>
      <c r="E81" s="40" t="s">
        <v>58</v>
      </c>
    </row>
    <row r="82" spans="1:5" ht="12.75">
      <c r="A82" t="s">
        <v>59</v>
      </c>
      <c r="E82" s="38" t="s">
        <v>58</v>
      </c>
    </row>
    <row r="83" spans="1:16" ht="12.75">
      <c r="A83" s="26" t="s">
        <v>50</v>
      </c>
      <c s="31" t="s">
        <v>8342</v>
      </c>
      <c s="31" t="s">
        <v>8343</v>
      </c>
      <c s="26" t="s">
        <v>52</v>
      </c>
      <c s="32" t="s">
        <v>8344</v>
      </c>
      <c s="33" t="s">
        <v>175</v>
      </c>
      <c s="34">
        <v>12</v>
      </c>
      <c s="35">
        <v>0</v>
      </c>
      <c s="36">
        <f>ROUND(ROUND(H83,2)*ROUND(G83,5),2)</f>
      </c>
      <c r="O83">
        <f>(I83*21)/100</f>
      </c>
      <c t="s">
        <v>27</v>
      </c>
    </row>
    <row r="84" spans="1:5" ht="12.75">
      <c r="A84" s="37" t="s">
        <v>55</v>
      </c>
      <c r="E84" s="38" t="s">
        <v>58</v>
      </c>
    </row>
    <row r="85" spans="1:5" ht="12.75">
      <c r="A85" s="39" t="s">
        <v>57</v>
      </c>
      <c r="E85" s="40" t="s">
        <v>58</v>
      </c>
    </row>
    <row r="86" spans="1:5" ht="12.75">
      <c r="A86" t="s">
        <v>59</v>
      </c>
      <c r="E86" s="38" t="s">
        <v>58</v>
      </c>
    </row>
    <row r="87" spans="1:16" ht="12.75">
      <c r="A87" s="26" t="s">
        <v>50</v>
      </c>
      <c s="31" t="s">
        <v>8345</v>
      </c>
      <c s="31" t="s">
        <v>8346</v>
      </c>
      <c s="26" t="s">
        <v>52</v>
      </c>
      <c s="32" t="s">
        <v>8347</v>
      </c>
      <c s="33" t="s">
        <v>175</v>
      </c>
      <c s="34">
        <v>1</v>
      </c>
      <c s="35">
        <v>0</v>
      </c>
      <c s="36">
        <f>ROUND(ROUND(H87,2)*ROUND(G87,5),2)</f>
      </c>
      <c r="O87">
        <f>(I87*21)/100</f>
      </c>
      <c t="s">
        <v>27</v>
      </c>
    </row>
    <row r="88" spans="1:5" ht="12.75">
      <c r="A88" s="37" t="s">
        <v>55</v>
      </c>
      <c r="E88" s="38" t="s">
        <v>58</v>
      </c>
    </row>
    <row r="89" spans="1:5" ht="12.75">
      <c r="A89" s="39" t="s">
        <v>57</v>
      </c>
      <c r="E89" s="40" t="s">
        <v>58</v>
      </c>
    </row>
    <row r="90" spans="1:5" ht="12.75">
      <c r="A90" t="s">
        <v>59</v>
      </c>
      <c r="E90" s="38" t="s">
        <v>58</v>
      </c>
    </row>
    <row r="91" spans="1:16" ht="12.75">
      <c r="A91" s="26" t="s">
        <v>50</v>
      </c>
      <c s="31" t="s">
        <v>8348</v>
      </c>
      <c s="31" t="s">
        <v>8349</v>
      </c>
      <c s="26" t="s">
        <v>52</v>
      </c>
      <c s="32" t="s">
        <v>8350</v>
      </c>
      <c s="33" t="s">
        <v>175</v>
      </c>
      <c s="34">
        <v>1</v>
      </c>
      <c s="35">
        <v>0</v>
      </c>
      <c s="36">
        <f>ROUND(ROUND(H91,2)*ROUND(G91,5),2)</f>
      </c>
      <c r="O91">
        <f>(I91*21)/100</f>
      </c>
      <c t="s">
        <v>27</v>
      </c>
    </row>
    <row r="92" spans="1:5" ht="12.75">
      <c r="A92" s="37" t="s">
        <v>55</v>
      </c>
      <c r="E92" s="38" t="s">
        <v>58</v>
      </c>
    </row>
    <row r="93" spans="1:5" ht="12.75">
      <c r="A93" s="39" t="s">
        <v>57</v>
      </c>
      <c r="E93" s="40" t="s">
        <v>58</v>
      </c>
    </row>
    <row r="94" spans="1:5" ht="12.75">
      <c r="A94" t="s">
        <v>59</v>
      </c>
      <c r="E94" s="38" t="s">
        <v>58</v>
      </c>
    </row>
    <row r="95" spans="1:16" ht="12.75">
      <c r="A95" s="26" t="s">
        <v>50</v>
      </c>
      <c s="31" t="s">
        <v>8351</v>
      </c>
      <c s="31" t="s">
        <v>8352</v>
      </c>
      <c s="26" t="s">
        <v>52</v>
      </c>
      <c s="32" t="s">
        <v>8353</v>
      </c>
      <c s="33" t="s">
        <v>76</v>
      </c>
      <c s="34">
        <v>213.7</v>
      </c>
      <c s="35">
        <v>0</v>
      </c>
      <c s="36">
        <f>ROUND(ROUND(H95,2)*ROUND(G95,5),2)</f>
      </c>
      <c r="O95">
        <f>(I95*21)/100</f>
      </c>
      <c t="s">
        <v>27</v>
      </c>
    </row>
    <row r="96" spans="1:5" ht="12.75">
      <c r="A96" s="37" t="s">
        <v>55</v>
      </c>
      <c r="E96" s="38" t="s">
        <v>58</v>
      </c>
    </row>
    <row r="97" spans="1:5" ht="12.75">
      <c r="A97" s="39" t="s">
        <v>57</v>
      </c>
      <c r="E97" s="40" t="s">
        <v>58</v>
      </c>
    </row>
    <row r="98" spans="1:5" ht="12.75">
      <c r="A98" t="s">
        <v>59</v>
      </c>
      <c r="E98" s="38" t="s">
        <v>58</v>
      </c>
    </row>
    <row r="99" spans="1:18" ht="12.75" customHeight="1">
      <c r="A99" s="6" t="s">
        <v>47</v>
      </c>
      <c s="6"/>
      <c s="43" t="s">
        <v>8354</v>
      </c>
      <c s="6"/>
      <c s="29" t="s">
        <v>8355</v>
      </c>
      <c s="6"/>
      <c s="6"/>
      <c s="6"/>
      <c s="44">
        <f>0+Q99</f>
      </c>
      <c r="O99">
        <f>0+R99</f>
      </c>
      <c r="Q99">
        <f>0+I100+I104+I108+I112+I116+I120+I124+I128+I132+I136+I140+I144+I148+I152+I156+I160+I164+I168+I172</f>
      </c>
      <c>
        <f>0+O100+O104+O108+O112+O116+O120+O124+O128+O132+O136+O140+O144+O148+O152+O156+O160+O164+O168+O172</f>
      </c>
    </row>
    <row r="100" spans="1:16" ht="12.75">
      <c r="A100" s="26" t="s">
        <v>50</v>
      </c>
      <c s="31" t="s">
        <v>8356</v>
      </c>
      <c s="31" t="s">
        <v>8357</v>
      </c>
      <c s="26" t="s">
        <v>52</v>
      </c>
      <c s="32" t="s">
        <v>8358</v>
      </c>
      <c s="33" t="s">
        <v>858</v>
      </c>
      <c s="34">
        <v>153.7</v>
      </c>
      <c s="35">
        <v>0</v>
      </c>
      <c s="36">
        <f>ROUND(ROUND(H100,2)*ROUND(G100,5),2)</f>
      </c>
      <c r="O100">
        <f>(I100*21)/100</f>
      </c>
      <c t="s">
        <v>27</v>
      </c>
    </row>
    <row r="101" spans="1:5" ht="12.75">
      <c r="A101" s="37" t="s">
        <v>55</v>
      </c>
      <c r="E101" s="38" t="s">
        <v>58</v>
      </c>
    </row>
    <row r="102" spans="1:5" ht="12.75">
      <c r="A102" s="39" t="s">
        <v>57</v>
      </c>
      <c r="E102" s="40" t="s">
        <v>58</v>
      </c>
    </row>
    <row r="103" spans="1:5" ht="12.75">
      <c r="A103" t="s">
        <v>59</v>
      </c>
      <c r="E103" s="38" t="s">
        <v>58</v>
      </c>
    </row>
    <row r="104" spans="1:16" ht="25.5">
      <c r="A104" s="26" t="s">
        <v>50</v>
      </c>
      <c s="31" t="s">
        <v>8359</v>
      </c>
      <c s="31" t="s">
        <v>8360</v>
      </c>
      <c s="26" t="s">
        <v>52</v>
      </c>
      <c s="32" t="s">
        <v>8361</v>
      </c>
      <c s="33" t="s">
        <v>858</v>
      </c>
      <c s="34">
        <v>10</v>
      </c>
      <c s="35">
        <v>0</v>
      </c>
      <c s="36">
        <f>ROUND(ROUND(H104,2)*ROUND(G104,5),2)</f>
      </c>
      <c r="O104">
        <f>(I104*21)/100</f>
      </c>
      <c t="s">
        <v>27</v>
      </c>
    </row>
    <row r="105" spans="1:5" ht="12.75">
      <c r="A105" s="37" t="s">
        <v>55</v>
      </c>
      <c r="E105" s="38" t="s">
        <v>58</v>
      </c>
    </row>
    <row r="106" spans="1:5" ht="12.75">
      <c r="A106" s="39" t="s">
        <v>57</v>
      </c>
      <c r="E106" s="40" t="s">
        <v>58</v>
      </c>
    </row>
    <row r="107" spans="1:5" ht="12.75">
      <c r="A107" t="s">
        <v>59</v>
      </c>
      <c r="E107" s="38" t="s">
        <v>58</v>
      </c>
    </row>
    <row r="108" spans="1:16" ht="12.75">
      <c r="A108" s="26" t="s">
        <v>50</v>
      </c>
      <c s="31" t="s">
        <v>8362</v>
      </c>
      <c s="31" t="s">
        <v>8363</v>
      </c>
      <c s="26" t="s">
        <v>52</v>
      </c>
      <c s="32" t="s">
        <v>8364</v>
      </c>
      <c s="33" t="s">
        <v>858</v>
      </c>
      <c s="34">
        <v>50</v>
      </c>
      <c s="35">
        <v>0</v>
      </c>
      <c s="36">
        <f>ROUND(ROUND(H108,2)*ROUND(G108,5),2)</f>
      </c>
      <c r="O108">
        <f>(I108*21)/100</f>
      </c>
      <c t="s">
        <v>27</v>
      </c>
    </row>
    <row r="109" spans="1:5" ht="12.75">
      <c r="A109" s="37" t="s">
        <v>55</v>
      </c>
      <c r="E109" s="38" t="s">
        <v>58</v>
      </c>
    </row>
    <row r="110" spans="1:5" ht="12.75">
      <c r="A110" s="39" t="s">
        <v>57</v>
      </c>
      <c r="E110" s="40" t="s">
        <v>58</v>
      </c>
    </row>
    <row r="111" spans="1:5" ht="12.75">
      <c r="A111" t="s">
        <v>59</v>
      </c>
      <c r="E111" s="38" t="s">
        <v>58</v>
      </c>
    </row>
    <row r="112" spans="1:16" ht="12.75">
      <c r="A112" s="26" t="s">
        <v>50</v>
      </c>
      <c s="31" t="s">
        <v>8365</v>
      </c>
      <c s="31" t="s">
        <v>8366</v>
      </c>
      <c s="26" t="s">
        <v>52</v>
      </c>
      <c s="32" t="s">
        <v>8367</v>
      </c>
      <c s="33" t="s">
        <v>2722</v>
      </c>
      <c s="34">
        <v>14</v>
      </c>
      <c s="35">
        <v>0</v>
      </c>
      <c s="36">
        <f>ROUND(ROUND(H112,2)*ROUND(G112,5),2)</f>
      </c>
      <c r="O112">
        <f>(I112*21)/100</f>
      </c>
      <c t="s">
        <v>27</v>
      </c>
    </row>
    <row r="113" spans="1:5" ht="12.75">
      <c r="A113" s="37" t="s">
        <v>55</v>
      </c>
      <c r="E113" s="38" t="s">
        <v>58</v>
      </c>
    </row>
    <row r="114" spans="1:5" ht="12.75">
      <c r="A114" s="39" t="s">
        <v>57</v>
      </c>
      <c r="E114" s="40" t="s">
        <v>58</v>
      </c>
    </row>
    <row r="115" spans="1:5" ht="12.75">
      <c r="A115" t="s">
        <v>59</v>
      </c>
      <c r="E115" s="38" t="s">
        <v>58</v>
      </c>
    </row>
    <row r="116" spans="1:16" ht="12.75">
      <c r="A116" s="26" t="s">
        <v>50</v>
      </c>
      <c s="31" t="s">
        <v>8368</v>
      </c>
      <c s="31" t="s">
        <v>8369</v>
      </c>
      <c s="26" t="s">
        <v>52</v>
      </c>
      <c s="32" t="s">
        <v>8370</v>
      </c>
      <c s="33" t="s">
        <v>76</v>
      </c>
      <c s="34">
        <v>213.7</v>
      </c>
      <c s="35">
        <v>0</v>
      </c>
      <c s="36">
        <f>ROUND(ROUND(H116,2)*ROUND(G116,5),2)</f>
      </c>
      <c r="O116">
        <f>(I116*21)/100</f>
      </c>
      <c t="s">
        <v>27</v>
      </c>
    </row>
    <row r="117" spans="1:5" ht="12.75">
      <c r="A117" s="37" t="s">
        <v>55</v>
      </c>
      <c r="E117" s="38" t="s">
        <v>58</v>
      </c>
    </row>
    <row r="118" spans="1:5" ht="12.75">
      <c r="A118" s="39" t="s">
        <v>57</v>
      </c>
      <c r="E118" s="40" t="s">
        <v>58</v>
      </c>
    </row>
    <row r="119" spans="1:5" ht="12.75">
      <c r="A119" t="s">
        <v>59</v>
      </c>
      <c r="E119" s="38" t="s">
        <v>58</v>
      </c>
    </row>
    <row r="120" spans="1:16" ht="12.75">
      <c r="A120" s="26" t="s">
        <v>50</v>
      </c>
      <c s="31" t="s">
        <v>8371</v>
      </c>
      <c s="31" t="s">
        <v>8372</v>
      </c>
      <c s="26" t="s">
        <v>52</v>
      </c>
      <c s="32" t="s">
        <v>8373</v>
      </c>
      <c s="33" t="s">
        <v>175</v>
      </c>
      <c s="34">
        <v>3</v>
      </c>
      <c s="35">
        <v>0</v>
      </c>
      <c s="36">
        <f>ROUND(ROUND(H120,2)*ROUND(G120,5),2)</f>
      </c>
      <c r="O120">
        <f>(I120*21)/100</f>
      </c>
      <c t="s">
        <v>27</v>
      </c>
    </row>
    <row r="121" spans="1:5" ht="12.75">
      <c r="A121" s="37" t="s">
        <v>55</v>
      </c>
      <c r="E121" s="38" t="s">
        <v>58</v>
      </c>
    </row>
    <row r="122" spans="1:5" ht="12.75">
      <c r="A122" s="39" t="s">
        <v>57</v>
      </c>
      <c r="E122" s="40" t="s">
        <v>58</v>
      </c>
    </row>
    <row r="123" spans="1:5" ht="12.75">
      <c r="A123" t="s">
        <v>59</v>
      </c>
      <c r="E123" s="38" t="s">
        <v>58</v>
      </c>
    </row>
    <row r="124" spans="1:16" ht="12.75">
      <c r="A124" s="26" t="s">
        <v>50</v>
      </c>
      <c s="31" t="s">
        <v>8374</v>
      </c>
      <c s="31" t="s">
        <v>8375</v>
      </c>
      <c s="26" t="s">
        <v>52</v>
      </c>
      <c s="32" t="s">
        <v>8373</v>
      </c>
      <c s="33" t="s">
        <v>175</v>
      </c>
      <c s="34">
        <v>1</v>
      </c>
      <c s="35">
        <v>0</v>
      </c>
      <c s="36">
        <f>ROUND(ROUND(H124,2)*ROUND(G124,5),2)</f>
      </c>
      <c r="O124">
        <f>(I124*21)/100</f>
      </c>
      <c t="s">
        <v>27</v>
      </c>
    </row>
    <row r="125" spans="1:5" ht="12.75">
      <c r="A125" s="37" t="s">
        <v>55</v>
      </c>
      <c r="E125" s="38" t="s">
        <v>58</v>
      </c>
    </row>
    <row r="126" spans="1:5" ht="12.75">
      <c r="A126" s="39" t="s">
        <v>57</v>
      </c>
      <c r="E126" s="40" t="s">
        <v>58</v>
      </c>
    </row>
    <row r="127" spans="1:5" ht="12.75">
      <c r="A127" t="s">
        <v>59</v>
      </c>
      <c r="E127" s="38" t="s">
        <v>58</v>
      </c>
    </row>
    <row r="128" spans="1:16" ht="12.75">
      <c r="A128" s="26" t="s">
        <v>50</v>
      </c>
      <c s="31" t="s">
        <v>8376</v>
      </c>
      <c s="31" t="s">
        <v>8377</v>
      </c>
      <c s="26" t="s">
        <v>52</v>
      </c>
      <c s="32" t="s">
        <v>8378</v>
      </c>
      <c s="33" t="s">
        <v>175</v>
      </c>
      <c s="34">
        <v>5</v>
      </c>
      <c s="35">
        <v>0</v>
      </c>
      <c s="36">
        <f>ROUND(ROUND(H128,2)*ROUND(G128,5),2)</f>
      </c>
      <c r="O128">
        <f>(I128*21)/100</f>
      </c>
      <c t="s">
        <v>27</v>
      </c>
    </row>
    <row r="129" spans="1:5" ht="12.75">
      <c r="A129" s="37" t="s">
        <v>55</v>
      </c>
      <c r="E129" s="38" t="s">
        <v>58</v>
      </c>
    </row>
    <row r="130" spans="1:5" ht="12.75">
      <c r="A130" s="39" t="s">
        <v>57</v>
      </c>
      <c r="E130" s="40" t="s">
        <v>58</v>
      </c>
    </row>
    <row r="131" spans="1:5" ht="12.75">
      <c r="A131" t="s">
        <v>59</v>
      </c>
      <c r="E131" s="38" t="s">
        <v>58</v>
      </c>
    </row>
    <row r="132" spans="1:16" ht="12.75">
      <c r="A132" s="26" t="s">
        <v>50</v>
      </c>
      <c s="31" t="s">
        <v>8379</v>
      </c>
      <c s="31" t="s">
        <v>8380</v>
      </c>
      <c s="26" t="s">
        <v>52</v>
      </c>
      <c s="32" t="s">
        <v>8381</v>
      </c>
      <c s="33" t="s">
        <v>76</v>
      </c>
      <c s="34">
        <v>213.7</v>
      </c>
      <c s="35">
        <v>0</v>
      </c>
      <c s="36">
        <f>ROUND(ROUND(H132,2)*ROUND(G132,5),2)</f>
      </c>
      <c r="O132">
        <f>(I132*21)/100</f>
      </c>
      <c t="s">
        <v>27</v>
      </c>
    </row>
    <row r="133" spans="1:5" ht="12.75">
      <c r="A133" s="37" t="s">
        <v>55</v>
      </c>
      <c r="E133" s="38" t="s">
        <v>58</v>
      </c>
    </row>
    <row r="134" spans="1:5" ht="12.75">
      <c r="A134" s="39" t="s">
        <v>57</v>
      </c>
      <c r="E134" s="40" t="s">
        <v>58</v>
      </c>
    </row>
    <row r="135" spans="1:5" ht="12.75">
      <c r="A135" t="s">
        <v>59</v>
      </c>
      <c r="E135" s="38" t="s">
        <v>58</v>
      </c>
    </row>
    <row r="136" spans="1:16" ht="12.75">
      <c r="A136" s="26" t="s">
        <v>50</v>
      </c>
      <c s="31" t="s">
        <v>8382</v>
      </c>
      <c s="31" t="s">
        <v>8383</v>
      </c>
      <c s="26" t="s">
        <v>52</v>
      </c>
      <c s="32" t="s">
        <v>8384</v>
      </c>
      <c s="33" t="s">
        <v>175</v>
      </c>
      <c s="34">
        <v>8</v>
      </c>
      <c s="35">
        <v>0</v>
      </c>
      <c s="36">
        <f>ROUND(ROUND(H136,2)*ROUND(G136,5),2)</f>
      </c>
      <c r="O136">
        <f>(I136*21)/100</f>
      </c>
      <c t="s">
        <v>27</v>
      </c>
    </row>
    <row r="137" spans="1:5" ht="12.75">
      <c r="A137" s="37" t="s">
        <v>55</v>
      </c>
      <c r="E137" s="38" t="s">
        <v>58</v>
      </c>
    </row>
    <row r="138" spans="1:5" ht="12.75">
      <c r="A138" s="39" t="s">
        <v>57</v>
      </c>
      <c r="E138" s="40" t="s">
        <v>58</v>
      </c>
    </row>
    <row r="139" spans="1:5" ht="12.75">
      <c r="A139" t="s">
        <v>59</v>
      </c>
      <c r="E139" s="38" t="s">
        <v>58</v>
      </c>
    </row>
    <row r="140" spans="1:16" ht="12.75">
      <c r="A140" s="26" t="s">
        <v>50</v>
      </c>
      <c s="31" t="s">
        <v>8385</v>
      </c>
      <c s="31" t="s">
        <v>8386</v>
      </c>
      <c s="26" t="s">
        <v>52</v>
      </c>
      <c s="32" t="s">
        <v>8387</v>
      </c>
      <c s="33" t="s">
        <v>175</v>
      </c>
      <c s="34">
        <v>1</v>
      </c>
      <c s="35">
        <v>0</v>
      </c>
      <c s="36">
        <f>ROUND(ROUND(H140,2)*ROUND(G140,5),2)</f>
      </c>
      <c r="O140">
        <f>(I140*21)/100</f>
      </c>
      <c t="s">
        <v>27</v>
      </c>
    </row>
    <row r="141" spans="1:5" ht="12.75">
      <c r="A141" s="37" t="s">
        <v>55</v>
      </c>
      <c r="E141" s="38" t="s">
        <v>58</v>
      </c>
    </row>
    <row r="142" spans="1:5" ht="12.75">
      <c r="A142" s="39" t="s">
        <v>57</v>
      </c>
      <c r="E142" s="40" t="s">
        <v>58</v>
      </c>
    </row>
    <row r="143" spans="1:5" ht="12.75">
      <c r="A143" t="s">
        <v>59</v>
      </c>
      <c r="E143" s="38" t="s">
        <v>58</v>
      </c>
    </row>
    <row r="144" spans="1:16" ht="12.75">
      <c r="A144" s="26" t="s">
        <v>50</v>
      </c>
      <c s="31" t="s">
        <v>8388</v>
      </c>
      <c s="31" t="s">
        <v>8389</v>
      </c>
      <c s="26" t="s">
        <v>52</v>
      </c>
      <c s="32" t="s">
        <v>8390</v>
      </c>
      <c s="33" t="s">
        <v>76</v>
      </c>
      <c s="34">
        <v>213.7</v>
      </c>
      <c s="35">
        <v>0</v>
      </c>
      <c s="36">
        <f>ROUND(ROUND(H144,2)*ROUND(G144,5),2)</f>
      </c>
      <c r="O144">
        <f>(I144*21)/100</f>
      </c>
      <c t="s">
        <v>27</v>
      </c>
    </row>
    <row r="145" spans="1:5" ht="12.75">
      <c r="A145" s="37" t="s">
        <v>55</v>
      </c>
      <c r="E145" s="38" t="s">
        <v>58</v>
      </c>
    </row>
    <row r="146" spans="1:5" ht="12.75">
      <c r="A146" s="39" t="s">
        <v>57</v>
      </c>
      <c r="E146" s="40" t="s">
        <v>58</v>
      </c>
    </row>
    <row r="147" spans="1:5" ht="12.75">
      <c r="A147" t="s">
        <v>59</v>
      </c>
      <c r="E147" s="38" t="s">
        <v>58</v>
      </c>
    </row>
    <row r="148" spans="1:16" ht="12.75">
      <c r="A148" s="26" t="s">
        <v>50</v>
      </c>
      <c s="31" t="s">
        <v>8391</v>
      </c>
      <c s="31" t="s">
        <v>8392</v>
      </c>
      <c s="26" t="s">
        <v>52</v>
      </c>
      <c s="32" t="s">
        <v>8393</v>
      </c>
      <c s="33" t="s">
        <v>76</v>
      </c>
      <c s="34">
        <v>427.4</v>
      </c>
      <c s="35">
        <v>0</v>
      </c>
      <c s="36">
        <f>ROUND(ROUND(H148,2)*ROUND(G148,5),2)</f>
      </c>
      <c r="O148">
        <f>(I148*21)/100</f>
      </c>
      <c t="s">
        <v>27</v>
      </c>
    </row>
    <row r="149" spans="1:5" ht="12.75">
      <c r="A149" s="37" t="s">
        <v>55</v>
      </c>
      <c r="E149" s="38" t="s">
        <v>58</v>
      </c>
    </row>
    <row r="150" spans="1:5" ht="12.75">
      <c r="A150" s="39" t="s">
        <v>57</v>
      </c>
      <c r="E150" s="40" t="s">
        <v>58</v>
      </c>
    </row>
    <row r="151" spans="1:5" ht="12.75">
      <c r="A151" t="s">
        <v>59</v>
      </c>
      <c r="E151" s="38" t="s">
        <v>58</v>
      </c>
    </row>
    <row r="152" spans="1:16" ht="12.75">
      <c r="A152" s="26" t="s">
        <v>50</v>
      </c>
      <c s="31" t="s">
        <v>8394</v>
      </c>
      <c s="31" t="s">
        <v>8395</v>
      </c>
      <c s="26" t="s">
        <v>52</v>
      </c>
      <c s="32" t="s">
        <v>8396</v>
      </c>
      <c s="33" t="s">
        <v>76</v>
      </c>
      <c s="34">
        <v>95</v>
      </c>
      <c s="35">
        <v>0</v>
      </c>
      <c s="36">
        <f>ROUND(ROUND(H152,2)*ROUND(G152,5),2)</f>
      </c>
      <c r="O152">
        <f>(I152*21)/100</f>
      </c>
      <c t="s">
        <v>27</v>
      </c>
    </row>
    <row r="153" spans="1:5" ht="12.75">
      <c r="A153" s="37" t="s">
        <v>55</v>
      </c>
      <c r="E153" s="38" t="s">
        <v>58</v>
      </c>
    </row>
    <row r="154" spans="1:5" ht="12.75">
      <c r="A154" s="39" t="s">
        <v>57</v>
      </c>
      <c r="E154" s="40" t="s">
        <v>58</v>
      </c>
    </row>
    <row r="155" spans="1:5" ht="12.75">
      <c r="A155" t="s">
        <v>59</v>
      </c>
      <c r="E155" s="38" t="s">
        <v>58</v>
      </c>
    </row>
    <row r="156" spans="1:16" ht="12.75">
      <c r="A156" s="26" t="s">
        <v>50</v>
      </c>
      <c s="31" t="s">
        <v>8397</v>
      </c>
      <c s="31" t="s">
        <v>8398</v>
      </c>
      <c s="26" t="s">
        <v>52</v>
      </c>
      <c s="32" t="s">
        <v>8399</v>
      </c>
      <c s="33" t="s">
        <v>76</v>
      </c>
      <c s="34">
        <v>0</v>
      </c>
      <c s="35">
        <v>0</v>
      </c>
      <c s="36">
        <f>ROUND(ROUND(H156,2)*ROUND(G156,5),2)</f>
      </c>
      <c r="O156">
        <f>(I156*21)/100</f>
      </c>
      <c t="s">
        <v>27</v>
      </c>
    </row>
    <row r="157" spans="1:5" ht="12.75">
      <c r="A157" s="37" t="s">
        <v>55</v>
      </c>
      <c r="E157" s="38" t="s">
        <v>58</v>
      </c>
    </row>
    <row r="158" spans="1:5" ht="12.75">
      <c r="A158" s="39" t="s">
        <v>57</v>
      </c>
      <c r="E158" s="40" t="s">
        <v>58</v>
      </c>
    </row>
    <row r="159" spans="1:5" ht="12.75">
      <c r="A159" t="s">
        <v>59</v>
      </c>
      <c r="E159" s="38" t="s">
        <v>58</v>
      </c>
    </row>
    <row r="160" spans="1:16" ht="12.75">
      <c r="A160" s="26" t="s">
        <v>50</v>
      </c>
      <c s="31" t="s">
        <v>8400</v>
      </c>
      <c s="31" t="s">
        <v>8401</v>
      </c>
      <c s="26" t="s">
        <v>52</v>
      </c>
      <c s="32" t="s">
        <v>8402</v>
      </c>
      <c s="33" t="s">
        <v>76</v>
      </c>
      <c s="34">
        <v>427.4</v>
      </c>
      <c s="35">
        <v>0</v>
      </c>
      <c s="36">
        <f>ROUND(ROUND(H160,2)*ROUND(G160,5),2)</f>
      </c>
      <c r="O160">
        <f>(I160*21)/100</f>
      </c>
      <c t="s">
        <v>27</v>
      </c>
    </row>
    <row r="161" spans="1:5" ht="12.75">
      <c r="A161" s="37" t="s">
        <v>55</v>
      </c>
      <c r="E161" s="38" t="s">
        <v>58</v>
      </c>
    </row>
    <row r="162" spans="1:5" ht="12.75">
      <c r="A162" s="39" t="s">
        <v>57</v>
      </c>
      <c r="E162" s="40" t="s">
        <v>58</v>
      </c>
    </row>
    <row r="163" spans="1:5" ht="12.75">
      <c r="A163" t="s">
        <v>59</v>
      </c>
      <c r="E163" s="38" t="s">
        <v>58</v>
      </c>
    </row>
    <row r="164" spans="1:16" ht="12.75">
      <c r="A164" s="26" t="s">
        <v>50</v>
      </c>
      <c s="31" t="s">
        <v>8403</v>
      </c>
      <c s="31" t="s">
        <v>8404</v>
      </c>
      <c s="26" t="s">
        <v>52</v>
      </c>
      <c s="32" t="s">
        <v>8405</v>
      </c>
      <c s="33" t="s">
        <v>175</v>
      </c>
      <c s="34">
        <v>19</v>
      </c>
      <c s="35">
        <v>0</v>
      </c>
      <c s="36">
        <f>ROUND(ROUND(H164,2)*ROUND(G164,5),2)</f>
      </c>
      <c r="O164">
        <f>(I164*21)/100</f>
      </c>
      <c t="s">
        <v>27</v>
      </c>
    </row>
    <row r="165" spans="1:5" ht="12.75">
      <c r="A165" s="37" t="s">
        <v>55</v>
      </c>
      <c r="E165" s="38" t="s">
        <v>58</v>
      </c>
    </row>
    <row r="166" spans="1:5" ht="12.75">
      <c r="A166" s="39" t="s">
        <v>57</v>
      </c>
      <c r="E166" s="40" t="s">
        <v>58</v>
      </c>
    </row>
    <row r="167" spans="1:5" ht="12.75">
      <c r="A167" t="s">
        <v>59</v>
      </c>
      <c r="E167" s="38" t="s">
        <v>58</v>
      </c>
    </row>
    <row r="168" spans="1:16" ht="12.75">
      <c r="A168" s="26" t="s">
        <v>50</v>
      </c>
      <c s="31" t="s">
        <v>8406</v>
      </c>
      <c s="31" t="s">
        <v>8407</v>
      </c>
      <c s="26" t="s">
        <v>52</v>
      </c>
      <c s="32" t="s">
        <v>8408</v>
      </c>
      <c s="33" t="s">
        <v>135</v>
      </c>
      <c s="34">
        <v>80</v>
      </c>
      <c s="35">
        <v>0</v>
      </c>
      <c s="36">
        <f>ROUND(ROUND(H168,2)*ROUND(G168,5),2)</f>
      </c>
      <c r="O168">
        <f>(I168*21)/100</f>
      </c>
      <c t="s">
        <v>27</v>
      </c>
    </row>
    <row r="169" spans="1:5" ht="12.75">
      <c r="A169" s="37" t="s">
        <v>55</v>
      </c>
      <c r="E169" s="38" t="s">
        <v>58</v>
      </c>
    </row>
    <row r="170" spans="1:5" ht="12.75">
      <c r="A170" s="39" t="s">
        <v>57</v>
      </c>
      <c r="E170" s="40" t="s">
        <v>58</v>
      </c>
    </row>
    <row r="171" spans="1:5" ht="12.75">
      <c r="A171" t="s">
        <v>59</v>
      </c>
      <c r="E171" s="38" t="s">
        <v>58</v>
      </c>
    </row>
    <row r="172" spans="1:16" ht="12.75">
      <c r="A172" s="26" t="s">
        <v>50</v>
      </c>
      <c s="31" t="s">
        <v>8409</v>
      </c>
      <c s="31" t="s">
        <v>8410</v>
      </c>
      <c s="26" t="s">
        <v>52</v>
      </c>
      <c s="32" t="s">
        <v>8411</v>
      </c>
      <c s="33" t="s">
        <v>175</v>
      </c>
      <c s="34">
        <v>1</v>
      </c>
      <c s="35">
        <v>0</v>
      </c>
      <c s="36">
        <f>ROUND(ROUND(H172,2)*ROUND(G172,5),2)</f>
      </c>
      <c r="O172">
        <f>(I172*21)/100</f>
      </c>
      <c t="s">
        <v>27</v>
      </c>
    </row>
    <row r="173" spans="1:5" ht="12.75">
      <c r="A173" s="37" t="s">
        <v>55</v>
      </c>
      <c r="E173" s="38" t="s">
        <v>58</v>
      </c>
    </row>
    <row r="174" spans="1:5" ht="12.75">
      <c r="A174" s="39" t="s">
        <v>57</v>
      </c>
      <c r="E174" s="40" t="s">
        <v>58</v>
      </c>
    </row>
    <row r="175" spans="1:5" ht="12.75">
      <c r="A175" t="s">
        <v>59</v>
      </c>
      <c r="E175"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2.xml><?xml version="1.0" encoding="utf-8"?>
<worksheet xmlns="http://schemas.openxmlformats.org/spreadsheetml/2006/main" xmlns:r="http://schemas.openxmlformats.org/officeDocument/2006/relationships">
  <sheetPr>
    <pageSetUpPr fitToPage="1"/>
  </sheetPr>
  <dimension ref="A1:R14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0+O9+O22+O31+O56+O61+O74+O123+O128</f>
      </c>
      <c t="s">
        <v>26</v>
      </c>
    </row>
    <row r="3" spans="1:16" ht="15" customHeight="1">
      <c r="A3" t="s">
        <v>11</v>
      </c>
      <c s="12" t="s">
        <v>13</v>
      </c>
      <c s="13" t="s">
        <v>14</v>
      </c>
      <c s="1"/>
      <c s="14" t="s">
        <v>15</v>
      </c>
      <c s="1"/>
      <c s="9"/>
      <c s="8" t="s">
        <v>8412</v>
      </c>
      <c s="41">
        <f>0+I9+I22+I31+I56+I61+I74+I123+I128</f>
      </c>
      <c r="O3" t="s">
        <v>22</v>
      </c>
      <c t="s">
        <v>27</v>
      </c>
    </row>
    <row r="4" spans="1:16" ht="15" customHeight="1">
      <c r="A4" t="s">
        <v>16</v>
      </c>
      <c s="12" t="s">
        <v>17</v>
      </c>
      <c s="13" t="s">
        <v>3464</v>
      </c>
      <c s="1"/>
      <c s="14" t="s">
        <v>3465</v>
      </c>
      <c s="1"/>
      <c s="1"/>
      <c s="11"/>
      <c s="11"/>
      <c r="O4" t="s">
        <v>23</v>
      </c>
      <c t="s">
        <v>27</v>
      </c>
    </row>
    <row r="5" spans="1:16" ht="12.75" customHeight="1">
      <c r="A5" t="s">
        <v>20</v>
      </c>
      <c s="16" t="s">
        <v>21</v>
      </c>
      <c s="17" t="s">
        <v>8412</v>
      </c>
      <c s="6"/>
      <c s="18" t="s">
        <v>8413</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1101</v>
      </c>
      <c s="27"/>
      <c s="29" t="s">
        <v>8415</v>
      </c>
      <c s="27"/>
      <c s="27"/>
      <c s="27"/>
      <c s="30">
        <f>0+Q9</f>
      </c>
      <c r="O9">
        <f>0+R9</f>
      </c>
      <c r="Q9">
        <f>0+I10+I14+I18</f>
      </c>
      <c>
        <f>0+O10+O14+O18</f>
      </c>
    </row>
    <row r="10" spans="1:16" ht="12.75">
      <c r="A10" s="26" t="s">
        <v>50</v>
      </c>
      <c s="31" t="s">
        <v>8416</v>
      </c>
      <c s="31" t="s">
        <v>8417</v>
      </c>
      <c s="26" t="s">
        <v>52</v>
      </c>
      <c s="32" t="s">
        <v>8418</v>
      </c>
      <c s="33" t="s">
        <v>54</v>
      </c>
      <c s="34">
        <v>945.1145</v>
      </c>
      <c s="35">
        <v>0</v>
      </c>
      <c s="36">
        <f>ROUND(ROUND(H10,2)*ROUND(G10,5),2)</f>
      </c>
      <c r="O10">
        <f>(I10*21)/100</f>
      </c>
      <c t="s">
        <v>27</v>
      </c>
    </row>
    <row r="11" spans="1:5" ht="12.75">
      <c r="A11" s="37" t="s">
        <v>55</v>
      </c>
      <c r="E11" s="38" t="s">
        <v>8419</v>
      </c>
    </row>
    <row r="12" spans="1:5" ht="102">
      <c r="A12" s="39" t="s">
        <v>57</v>
      </c>
      <c r="E12" s="40" t="s">
        <v>8420</v>
      </c>
    </row>
    <row r="13" spans="1:5" ht="25.5">
      <c r="A13" t="s">
        <v>59</v>
      </c>
      <c r="E13" s="38" t="s">
        <v>8421</v>
      </c>
    </row>
    <row r="14" spans="1:16" ht="12.75">
      <c r="A14" s="26" t="s">
        <v>50</v>
      </c>
      <c s="31" t="s">
        <v>8422</v>
      </c>
      <c s="31" t="s">
        <v>8423</v>
      </c>
      <c s="26" t="s">
        <v>52</v>
      </c>
      <c s="32" t="s">
        <v>8424</v>
      </c>
      <c s="33" t="s">
        <v>54</v>
      </c>
      <c s="34">
        <v>29.14</v>
      </c>
      <c s="35">
        <v>0</v>
      </c>
      <c s="36">
        <f>ROUND(ROUND(H14,2)*ROUND(G14,5),2)</f>
      </c>
      <c r="O14">
        <f>(I14*21)/100</f>
      </c>
      <c t="s">
        <v>27</v>
      </c>
    </row>
    <row r="15" spans="1:5" ht="12.75">
      <c r="A15" s="37" t="s">
        <v>55</v>
      </c>
      <c r="E15" s="38" t="s">
        <v>58</v>
      </c>
    </row>
    <row r="16" spans="1:5" ht="12.75">
      <c r="A16" s="39" t="s">
        <v>57</v>
      </c>
      <c r="E16" s="40" t="s">
        <v>8425</v>
      </c>
    </row>
    <row r="17" spans="1:5" ht="12.75">
      <c r="A17" t="s">
        <v>59</v>
      </c>
      <c r="E17" s="38" t="s">
        <v>58</v>
      </c>
    </row>
    <row r="18" spans="1:16" ht="12.75">
      <c r="A18" s="26" t="s">
        <v>50</v>
      </c>
      <c s="31" t="s">
        <v>8426</v>
      </c>
      <c s="31" t="s">
        <v>8427</v>
      </c>
      <c s="26" t="s">
        <v>52</v>
      </c>
      <c s="32" t="s">
        <v>8428</v>
      </c>
      <c s="33" t="s">
        <v>54</v>
      </c>
      <c s="34">
        <v>78.34</v>
      </c>
      <c s="35">
        <v>0</v>
      </c>
      <c s="36">
        <f>ROUND(ROUND(H18,2)*ROUND(G18,5),2)</f>
      </c>
      <c r="O18">
        <f>(I18*21)/100</f>
      </c>
      <c t="s">
        <v>27</v>
      </c>
    </row>
    <row r="19" spans="1:5" ht="12.75">
      <c r="A19" s="37" t="s">
        <v>55</v>
      </c>
      <c r="E19" s="38" t="s">
        <v>58</v>
      </c>
    </row>
    <row r="20" spans="1:5" ht="12.75">
      <c r="A20" s="39" t="s">
        <v>57</v>
      </c>
      <c r="E20" s="40" t="s">
        <v>8429</v>
      </c>
    </row>
    <row r="21" spans="1:5" ht="12.75">
      <c r="A21" t="s">
        <v>59</v>
      </c>
      <c r="E21" s="38" t="s">
        <v>58</v>
      </c>
    </row>
    <row r="22" spans="1:18" ht="12.75" customHeight="1">
      <c r="A22" s="6" t="s">
        <v>47</v>
      </c>
      <c s="6"/>
      <c s="43" t="s">
        <v>1104</v>
      </c>
      <c s="6"/>
      <c s="29" t="s">
        <v>3531</v>
      </c>
      <c s="6"/>
      <c s="6"/>
      <c s="6"/>
      <c s="44">
        <f>0+Q22</f>
      </c>
      <c r="O22">
        <f>0+R22</f>
      </c>
      <c r="Q22">
        <f>0+I23+I27</f>
      </c>
      <c>
        <f>0+O23+O27</f>
      </c>
    </row>
    <row r="23" spans="1:16" ht="12.75">
      <c r="A23" s="26" t="s">
        <v>50</v>
      </c>
      <c s="31" t="s">
        <v>8430</v>
      </c>
      <c s="31" t="s">
        <v>8431</v>
      </c>
      <c s="26" t="s">
        <v>52</v>
      </c>
      <c s="32" t="s">
        <v>8432</v>
      </c>
      <c s="33" t="s">
        <v>54</v>
      </c>
      <c s="34">
        <v>78.34</v>
      </c>
      <c s="35">
        <v>0</v>
      </c>
      <c s="36">
        <f>ROUND(ROUND(H23,2)*ROUND(G23,5),2)</f>
      </c>
      <c r="O23">
        <f>(I23*21)/100</f>
      </c>
      <c t="s">
        <v>27</v>
      </c>
    </row>
    <row r="24" spans="1:5" ht="12.75">
      <c r="A24" s="37" t="s">
        <v>55</v>
      </c>
      <c r="E24" s="38" t="s">
        <v>58</v>
      </c>
    </row>
    <row r="25" spans="1:5" ht="12.75">
      <c r="A25" s="39" t="s">
        <v>57</v>
      </c>
      <c r="E25" s="40" t="s">
        <v>8429</v>
      </c>
    </row>
    <row r="26" spans="1:5" ht="12.75">
      <c r="A26" t="s">
        <v>59</v>
      </c>
      <c r="E26" s="38" t="s">
        <v>58</v>
      </c>
    </row>
    <row r="27" spans="1:16" ht="12.75">
      <c r="A27" s="26" t="s">
        <v>50</v>
      </c>
      <c s="31" t="s">
        <v>8433</v>
      </c>
      <c s="31" t="s">
        <v>8434</v>
      </c>
      <c s="26" t="s">
        <v>52</v>
      </c>
      <c s="32" t="s">
        <v>8435</v>
      </c>
      <c s="33" t="s">
        <v>54</v>
      </c>
      <c s="34">
        <v>15.42</v>
      </c>
      <c s="35">
        <v>0</v>
      </c>
      <c s="36">
        <f>ROUND(ROUND(H27,2)*ROUND(G27,5),2)</f>
      </c>
      <c r="O27">
        <f>(I27*21)/100</f>
      </c>
      <c t="s">
        <v>27</v>
      </c>
    </row>
    <row r="28" spans="1:5" ht="12.75">
      <c r="A28" s="37" t="s">
        <v>55</v>
      </c>
      <c r="E28" s="38" t="s">
        <v>58</v>
      </c>
    </row>
    <row r="29" spans="1:5" ht="38.25">
      <c r="A29" s="39" t="s">
        <v>57</v>
      </c>
      <c r="E29" s="40" t="s">
        <v>8436</v>
      </c>
    </row>
    <row r="30" spans="1:5" ht="25.5">
      <c r="A30" t="s">
        <v>59</v>
      </c>
      <c r="E30" s="38" t="s">
        <v>8437</v>
      </c>
    </row>
    <row r="31" spans="1:18" ht="12.75" customHeight="1">
      <c r="A31" s="6" t="s">
        <v>47</v>
      </c>
      <c s="6"/>
      <c s="43" t="s">
        <v>800</v>
      </c>
      <c s="6"/>
      <c s="29" t="s">
        <v>2714</v>
      </c>
      <c s="6"/>
      <c s="6"/>
      <c s="6"/>
      <c s="44">
        <f>0+Q31</f>
      </c>
      <c r="O31">
        <f>0+R31</f>
      </c>
      <c r="Q31">
        <f>0+I32+I36+I40+I44+I48+I52</f>
      </c>
      <c>
        <f>0+O32+O36+O40+O44+O48+O52</f>
      </c>
    </row>
    <row r="32" spans="1:16" ht="12.75">
      <c r="A32" s="26" t="s">
        <v>50</v>
      </c>
      <c s="31" t="s">
        <v>8438</v>
      </c>
      <c s="31" t="s">
        <v>8439</v>
      </c>
      <c s="26" t="s">
        <v>52</v>
      </c>
      <c s="32" t="s">
        <v>8440</v>
      </c>
      <c s="33" t="s">
        <v>54</v>
      </c>
      <c s="34">
        <v>750.5045</v>
      </c>
      <c s="35">
        <v>0</v>
      </c>
      <c s="36">
        <f>ROUND(ROUND(H32,2)*ROUND(G32,5),2)</f>
      </c>
      <c r="O32">
        <f>(I32*21)/100</f>
      </c>
      <c t="s">
        <v>27</v>
      </c>
    </row>
    <row r="33" spans="1:5" ht="12.75">
      <c r="A33" s="37" t="s">
        <v>55</v>
      </c>
      <c r="E33" s="38" t="s">
        <v>58</v>
      </c>
    </row>
    <row r="34" spans="1:5" ht="63.75">
      <c r="A34" s="39" t="s">
        <v>57</v>
      </c>
      <c r="E34" s="40" t="s">
        <v>8441</v>
      </c>
    </row>
    <row r="35" spans="1:5" ht="25.5">
      <c r="A35" t="s">
        <v>59</v>
      </c>
      <c r="E35" s="38" t="s">
        <v>8442</v>
      </c>
    </row>
    <row r="36" spans="1:16" ht="12.75">
      <c r="A36" s="26" t="s">
        <v>50</v>
      </c>
      <c s="31" t="s">
        <v>8443</v>
      </c>
      <c s="31" t="s">
        <v>3556</v>
      </c>
      <c s="26" t="s">
        <v>52</v>
      </c>
      <c s="32" t="s">
        <v>3557</v>
      </c>
      <c s="33" t="s">
        <v>2722</v>
      </c>
      <c s="34">
        <v>6.35426</v>
      </c>
      <c s="35">
        <v>0</v>
      </c>
      <c s="36">
        <f>ROUND(ROUND(H36,2)*ROUND(G36,5),2)</f>
      </c>
      <c r="O36">
        <f>(I36*21)/100</f>
      </c>
      <c t="s">
        <v>27</v>
      </c>
    </row>
    <row r="37" spans="1:5" ht="12.75">
      <c r="A37" s="37" t="s">
        <v>55</v>
      </c>
      <c r="E37" s="38" t="s">
        <v>58</v>
      </c>
    </row>
    <row r="38" spans="1:5" ht="25.5">
      <c r="A38" s="39" t="s">
        <v>57</v>
      </c>
      <c r="E38" s="40" t="s">
        <v>8444</v>
      </c>
    </row>
    <row r="39" spans="1:5" ht="12.75">
      <c r="A39" t="s">
        <v>59</v>
      </c>
      <c r="E39" s="38" t="s">
        <v>58</v>
      </c>
    </row>
    <row r="40" spans="1:16" ht="12.75">
      <c r="A40" s="26" t="s">
        <v>50</v>
      </c>
      <c s="31" t="s">
        <v>8445</v>
      </c>
      <c s="31" t="s">
        <v>8446</v>
      </c>
      <c s="26" t="s">
        <v>52</v>
      </c>
      <c s="32" t="s">
        <v>8447</v>
      </c>
      <c s="33" t="s">
        <v>54</v>
      </c>
      <c s="34">
        <v>759.2945</v>
      </c>
      <c s="35">
        <v>0</v>
      </c>
      <c s="36">
        <f>ROUND(ROUND(H40,2)*ROUND(G40,5),2)</f>
      </c>
      <c r="O40">
        <f>(I40*21)/100</f>
      </c>
      <c t="s">
        <v>27</v>
      </c>
    </row>
    <row r="41" spans="1:5" ht="12.75">
      <c r="A41" s="37" t="s">
        <v>55</v>
      </c>
      <c r="E41" s="38" t="s">
        <v>58</v>
      </c>
    </row>
    <row r="42" spans="1:5" ht="76.5">
      <c r="A42" s="39" t="s">
        <v>57</v>
      </c>
      <c r="E42" s="40" t="s">
        <v>8448</v>
      </c>
    </row>
    <row r="43" spans="1:5" ht="38.25">
      <c r="A43" t="s">
        <v>59</v>
      </c>
      <c r="E43" s="38" t="s">
        <v>8449</v>
      </c>
    </row>
    <row r="44" spans="1:16" ht="12.75">
      <c r="A44" s="26" t="s">
        <v>50</v>
      </c>
      <c s="31" t="s">
        <v>8450</v>
      </c>
      <c s="31" t="s">
        <v>8451</v>
      </c>
      <c s="26" t="s">
        <v>52</v>
      </c>
      <c s="32" t="s">
        <v>8452</v>
      </c>
      <c s="33" t="s">
        <v>76</v>
      </c>
      <c s="34">
        <v>5346.53667</v>
      </c>
      <c s="35">
        <v>0</v>
      </c>
      <c s="36">
        <f>ROUND(ROUND(H44,2)*ROUND(G44,5),2)</f>
      </c>
      <c r="O44">
        <f>(I44*21)/100</f>
      </c>
      <c t="s">
        <v>27</v>
      </c>
    </row>
    <row r="45" spans="1:5" ht="12.75">
      <c r="A45" s="37" t="s">
        <v>55</v>
      </c>
      <c r="E45" s="38" t="s">
        <v>8453</v>
      </c>
    </row>
    <row r="46" spans="1:5" ht="114.75">
      <c r="A46" s="39" t="s">
        <v>57</v>
      </c>
      <c r="E46" s="40" t="s">
        <v>8454</v>
      </c>
    </row>
    <row r="47" spans="1:5" ht="12.75">
      <c r="A47" t="s">
        <v>59</v>
      </c>
      <c r="E47" s="38" t="s">
        <v>58</v>
      </c>
    </row>
    <row r="48" spans="1:16" ht="12.75">
      <c r="A48" s="26" t="s">
        <v>50</v>
      </c>
      <c s="31" t="s">
        <v>8455</v>
      </c>
      <c s="31" t="s">
        <v>8456</v>
      </c>
      <c s="26" t="s">
        <v>52</v>
      </c>
      <c s="32" t="s">
        <v>8457</v>
      </c>
      <c s="33" t="s">
        <v>76</v>
      </c>
      <c s="34">
        <v>187.26666</v>
      </c>
      <c s="35">
        <v>0</v>
      </c>
      <c s="36">
        <f>ROUND(ROUND(H48,2)*ROUND(G48,5),2)</f>
      </c>
      <c r="O48">
        <f>(I48*21)/100</f>
      </c>
      <c t="s">
        <v>27</v>
      </c>
    </row>
    <row r="49" spans="1:5" ht="12.75">
      <c r="A49" s="37" t="s">
        <v>55</v>
      </c>
      <c r="E49" s="38" t="s">
        <v>8458</v>
      </c>
    </row>
    <row r="50" spans="1:5" ht="25.5">
      <c r="A50" s="39" t="s">
        <v>57</v>
      </c>
      <c r="E50" s="40" t="s">
        <v>8459</v>
      </c>
    </row>
    <row r="51" spans="1:5" ht="12.75">
      <c r="A51" t="s">
        <v>59</v>
      </c>
      <c r="E51" s="38" t="s">
        <v>58</v>
      </c>
    </row>
    <row r="52" spans="1:16" ht="12.75">
      <c r="A52" s="26" t="s">
        <v>50</v>
      </c>
      <c s="31" t="s">
        <v>8460</v>
      </c>
      <c s="31" t="s">
        <v>8461</v>
      </c>
      <c s="26" t="s">
        <v>52</v>
      </c>
      <c s="32" t="s">
        <v>8462</v>
      </c>
      <c s="33" t="s">
        <v>54</v>
      </c>
      <c s="34">
        <v>163.66</v>
      </c>
      <c s="35">
        <v>0</v>
      </c>
      <c s="36">
        <f>ROUND(ROUND(H52,2)*ROUND(G52,5),2)</f>
      </c>
      <c r="O52">
        <f>(I52*21)/100</f>
      </c>
      <c t="s">
        <v>27</v>
      </c>
    </row>
    <row r="53" spans="1:5" ht="12.75">
      <c r="A53" s="37" t="s">
        <v>55</v>
      </c>
      <c r="E53" s="38" t="s">
        <v>8463</v>
      </c>
    </row>
    <row r="54" spans="1:5" ht="63.75">
      <c r="A54" s="39" t="s">
        <v>57</v>
      </c>
      <c r="E54" s="40" t="s">
        <v>8464</v>
      </c>
    </row>
    <row r="55" spans="1:5" ht="12.75">
      <c r="A55" t="s">
        <v>59</v>
      </c>
      <c r="E55" s="38" t="s">
        <v>58</v>
      </c>
    </row>
    <row r="56" spans="1:18" ht="12.75" customHeight="1">
      <c r="A56" s="6" t="s">
        <v>47</v>
      </c>
      <c s="6"/>
      <c s="43" t="s">
        <v>809</v>
      </c>
      <c s="6"/>
      <c s="29" t="s">
        <v>8465</v>
      </c>
      <c s="6"/>
      <c s="6"/>
      <c s="6"/>
      <c s="44">
        <f>0+Q56</f>
      </c>
      <c r="O56">
        <f>0+R56</f>
      </c>
      <c r="Q56">
        <f>0+I57</f>
      </c>
      <c>
        <f>0+O57</f>
      </c>
    </row>
    <row r="57" spans="1:16" ht="12.75">
      <c r="A57" s="26" t="s">
        <v>50</v>
      </c>
      <c s="31" t="s">
        <v>8466</v>
      </c>
      <c s="31" t="s">
        <v>8467</v>
      </c>
      <c s="26" t="s">
        <v>52</v>
      </c>
      <c s="32" t="s">
        <v>8468</v>
      </c>
      <c s="33" t="s">
        <v>54</v>
      </c>
      <c s="34">
        <v>692.6</v>
      </c>
      <c s="35">
        <v>0</v>
      </c>
      <c s="36">
        <f>ROUND(ROUND(H57,2)*ROUND(G57,5),2)</f>
      </c>
      <c r="O57">
        <f>(I57*21)/100</f>
      </c>
      <c t="s">
        <v>27</v>
      </c>
    </row>
    <row r="58" spans="1:5" ht="12.75">
      <c r="A58" s="37" t="s">
        <v>55</v>
      </c>
      <c r="E58" s="38" t="s">
        <v>8469</v>
      </c>
    </row>
    <row r="59" spans="1:5" ht="409.5">
      <c r="A59" s="39" t="s">
        <v>57</v>
      </c>
      <c r="E59" s="40" t="s">
        <v>8470</v>
      </c>
    </row>
    <row r="60" spans="1:5" ht="51">
      <c r="A60" t="s">
        <v>59</v>
      </c>
      <c r="E60" s="38" t="s">
        <v>8471</v>
      </c>
    </row>
    <row r="61" spans="1:18" ht="12.75" customHeight="1">
      <c r="A61" s="6" t="s">
        <v>47</v>
      </c>
      <c s="6"/>
      <c s="43" t="s">
        <v>812</v>
      </c>
      <c s="6"/>
      <c s="29" t="s">
        <v>2962</v>
      </c>
      <c s="6"/>
      <c s="6"/>
      <c s="6"/>
      <c s="44">
        <f>0+Q61</f>
      </c>
      <c r="O61">
        <f>0+R61</f>
      </c>
      <c r="Q61">
        <f>0+I62+I66+I70</f>
      </c>
      <c>
        <f>0+O62+O66+O70</f>
      </c>
    </row>
    <row r="62" spans="1:16" ht="12.75">
      <c r="A62" s="26" t="s">
        <v>50</v>
      </c>
      <c s="31" t="s">
        <v>8472</v>
      </c>
      <c s="31" t="s">
        <v>8473</v>
      </c>
      <c s="26" t="s">
        <v>52</v>
      </c>
      <c s="32" t="s">
        <v>8474</v>
      </c>
      <c s="33" t="s">
        <v>54</v>
      </c>
      <c s="34">
        <v>42.95</v>
      </c>
      <c s="35">
        <v>0</v>
      </c>
      <c s="36">
        <f>ROUND(ROUND(H62,2)*ROUND(G62,5),2)</f>
      </c>
      <c r="O62">
        <f>(I62*21)/100</f>
      </c>
      <c t="s">
        <v>27</v>
      </c>
    </row>
    <row r="63" spans="1:5" ht="12.75">
      <c r="A63" s="37" t="s">
        <v>55</v>
      </c>
      <c r="E63" s="38" t="s">
        <v>58</v>
      </c>
    </row>
    <row r="64" spans="1:5" ht="25.5">
      <c r="A64" s="39" t="s">
        <v>57</v>
      </c>
      <c r="E64" s="40" t="s">
        <v>8475</v>
      </c>
    </row>
    <row r="65" spans="1:5" ht="38.25">
      <c r="A65" t="s">
        <v>59</v>
      </c>
      <c r="E65" s="38" t="s">
        <v>8476</v>
      </c>
    </row>
    <row r="66" spans="1:16" ht="12.75">
      <c r="A66" s="26" t="s">
        <v>50</v>
      </c>
      <c s="31" t="s">
        <v>8477</v>
      </c>
      <c s="31" t="s">
        <v>8478</v>
      </c>
      <c s="26" t="s">
        <v>52</v>
      </c>
      <c s="32" t="s">
        <v>8479</v>
      </c>
      <c s="33" t="s">
        <v>54</v>
      </c>
      <c s="34">
        <v>56.18</v>
      </c>
      <c s="35">
        <v>0</v>
      </c>
      <c s="36">
        <f>ROUND(ROUND(H66,2)*ROUND(G66,5),2)</f>
      </c>
      <c r="O66">
        <f>(I66*21)/100</f>
      </c>
      <c t="s">
        <v>27</v>
      </c>
    </row>
    <row r="67" spans="1:5" ht="12.75">
      <c r="A67" s="37" t="s">
        <v>55</v>
      </c>
      <c r="E67" s="38" t="s">
        <v>58</v>
      </c>
    </row>
    <row r="68" spans="1:5" ht="25.5">
      <c r="A68" s="39" t="s">
        <v>57</v>
      </c>
      <c r="E68" s="40" t="s">
        <v>8480</v>
      </c>
    </row>
    <row r="69" spans="1:5" ht="12.75">
      <c r="A69" t="s">
        <v>59</v>
      </c>
      <c r="E69" s="38" t="s">
        <v>58</v>
      </c>
    </row>
    <row r="70" spans="1:16" ht="12.75">
      <c r="A70" s="26" t="s">
        <v>50</v>
      </c>
      <c s="31" t="s">
        <v>8481</v>
      </c>
      <c s="31" t="s">
        <v>8482</v>
      </c>
      <c s="26" t="s">
        <v>52</v>
      </c>
      <c s="32" t="s">
        <v>8483</v>
      </c>
      <c s="33" t="s">
        <v>76</v>
      </c>
      <c s="34">
        <v>143.16667</v>
      </c>
      <c s="35">
        <v>0</v>
      </c>
      <c s="36">
        <f>ROUND(ROUND(H70,2)*ROUND(G70,5),2)</f>
      </c>
      <c r="O70">
        <f>(I70*21)/100</f>
      </c>
      <c t="s">
        <v>27</v>
      </c>
    </row>
    <row r="71" spans="1:5" ht="12.75">
      <c r="A71" s="37" t="s">
        <v>55</v>
      </c>
      <c r="E71" s="38" t="s">
        <v>58</v>
      </c>
    </row>
    <row r="72" spans="1:5" ht="25.5">
      <c r="A72" s="39" t="s">
        <v>57</v>
      </c>
      <c r="E72" s="40" t="s">
        <v>8484</v>
      </c>
    </row>
    <row r="73" spans="1:5" ht="38.25">
      <c r="A73" t="s">
        <v>59</v>
      </c>
      <c r="E73" s="38" t="s">
        <v>8485</v>
      </c>
    </row>
    <row r="74" spans="1:18" ht="12.75" customHeight="1">
      <c r="A74" s="6" t="s">
        <v>47</v>
      </c>
      <c s="6"/>
      <c s="43" t="s">
        <v>1195</v>
      </c>
      <c s="6"/>
      <c s="29" t="s">
        <v>3640</v>
      </c>
      <c s="6"/>
      <c s="6"/>
      <c s="6"/>
      <c s="44">
        <f>0+Q74</f>
      </c>
      <c r="O74">
        <f>0+R74</f>
      </c>
      <c r="Q74">
        <f>0+I75+I79+I83+I87+I91+I95+I99+I103+I107+I111+I115+I119</f>
      </c>
      <c>
        <f>0+O75+O79+O83+O87+O91+O95+O99+O103+O107+O111+O115+O119</f>
      </c>
    </row>
    <row r="75" spans="1:16" ht="12.75">
      <c r="A75" s="26" t="s">
        <v>50</v>
      </c>
      <c s="31" t="s">
        <v>8486</v>
      </c>
      <c s="31" t="s">
        <v>148</v>
      </c>
      <c s="26" t="s">
        <v>52</v>
      </c>
      <c s="32" t="s">
        <v>149</v>
      </c>
      <c s="33" t="s">
        <v>54</v>
      </c>
      <c s="34">
        <v>948.72</v>
      </c>
      <c s="35">
        <v>0</v>
      </c>
      <c s="36">
        <f>ROUND(ROUND(H75,2)*ROUND(G75,5),2)</f>
      </c>
      <c r="O75">
        <f>(I75*21)/100</f>
      </c>
      <c t="s">
        <v>27</v>
      </c>
    </row>
    <row r="76" spans="1:5" ht="12.75">
      <c r="A76" s="37" t="s">
        <v>55</v>
      </c>
      <c r="E76" s="38" t="s">
        <v>58</v>
      </c>
    </row>
    <row r="77" spans="1:5" ht="12.75">
      <c r="A77" s="39" t="s">
        <v>57</v>
      </c>
      <c r="E77" s="40" t="s">
        <v>8487</v>
      </c>
    </row>
    <row r="78" spans="1:5" ht="12.75">
      <c r="A78" t="s">
        <v>59</v>
      </c>
      <c r="E78" s="38" t="s">
        <v>58</v>
      </c>
    </row>
    <row r="79" spans="1:16" ht="12.75">
      <c r="A79" s="26" t="s">
        <v>50</v>
      </c>
      <c s="31" t="s">
        <v>8488</v>
      </c>
      <c s="31" t="s">
        <v>3644</v>
      </c>
      <c s="26" t="s">
        <v>52</v>
      </c>
      <c s="32" t="s">
        <v>3645</v>
      </c>
      <c s="33" t="s">
        <v>54</v>
      </c>
      <c s="34">
        <v>1601.7</v>
      </c>
      <c s="35">
        <v>0</v>
      </c>
      <c s="36">
        <f>ROUND(ROUND(H79,2)*ROUND(G79,5),2)</f>
      </c>
      <c r="O79">
        <f>(I79*21)/100</f>
      </c>
      <c t="s">
        <v>27</v>
      </c>
    </row>
    <row r="80" spans="1:5" ht="12.75">
      <c r="A80" s="37" t="s">
        <v>55</v>
      </c>
      <c r="E80" s="38" t="s">
        <v>58</v>
      </c>
    </row>
    <row r="81" spans="1:5" ht="12.75">
      <c r="A81" s="39" t="s">
        <v>57</v>
      </c>
      <c r="E81" s="40" t="s">
        <v>8489</v>
      </c>
    </row>
    <row r="82" spans="1:5" ht="12.75">
      <c r="A82" t="s">
        <v>59</v>
      </c>
      <c r="E82" s="38" t="s">
        <v>58</v>
      </c>
    </row>
    <row r="83" spans="1:16" ht="12.75">
      <c r="A83" s="26" t="s">
        <v>50</v>
      </c>
      <c s="31" t="s">
        <v>8490</v>
      </c>
      <c s="31" t="s">
        <v>8491</v>
      </c>
      <c s="26" t="s">
        <v>52</v>
      </c>
      <c s="32" t="s">
        <v>8492</v>
      </c>
      <c s="33" t="s">
        <v>54</v>
      </c>
      <c s="34">
        <v>131.15</v>
      </c>
      <c s="35">
        <v>0</v>
      </c>
      <c s="36">
        <f>ROUND(ROUND(H83,2)*ROUND(G83,5),2)</f>
      </c>
      <c r="O83">
        <f>(I83*21)/100</f>
      </c>
      <c t="s">
        <v>27</v>
      </c>
    </row>
    <row r="84" spans="1:5" ht="12.75">
      <c r="A84" s="37" t="s">
        <v>55</v>
      </c>
      <c r="E84" s="38" t="s">
        <v>58</v>
      </c>
    </row>
    <row r="85" spans="1:5" ht="12.75">
      <c r="A85" s="39" t="s">
        <v>57</v>
      </c>
      <c r="E85" s="40" t="s">
        <v>8493</v>
      </c>
    </row>
    <row r="86" spans="1:5" ht="12.75">
      <c r="A86" t="s">
        <v>59</v>
      </c>
      <c r="E86" s="38" t="s">
        <v>58</v>
      </c>
    </row>
    <row r="87" spans="1:16" ht="12.75">
      <c r="A87" s="26" t="s">
        <v>50</v>
      </c>
      <c s="31" t="s">
        <v>8494</v>
      </c>
      <c s="31" t="s">
        <v>8495</v>
      </c>
      <c s="26" t="s">
        <v>52</v>
      </c>
      <c s="32" t="s">
        <v>8496</v>
      </c>
      <c s="33" t="s">
        <v>2722</v>
      </c>
      <c s="34">
        <v>743.1054</v>
      </c>
      <c s="35">
        <v>0</v>
      </c>
      <c s="36">
        <f>ROUND(ROUND(H87,2)*ROUND(G87,5),2)</f>
      </c>
      <c r="O87">
        <f>(I87*21)/100</f>
      </c>
      <c t="s">
        <v>27</v>
      </c>
    </row>
    <row r="88" spans="1:5" ht="12.75">
      <c r="A88" s="37" t="s">
        <v>55</v>
      </c>
      <c r="E88" s="38" t="s">
        <v>58</v>
      </c>
    </row>
    <row r="89" spans="1:5" ht="38.25">
      <c r="A89" s="39" t="s">
        <v>57</v>
      </c>
      <c r="E89" s="40" t="s">
        <v>8497</v>
      </c>
    </row>
    <row r="90" spans="1:5" ht="12.75">
      <c r="A90" t="s">
        <v>59</v>
      </c>
      <c r="E90" s="38" t="s">
        <v>58</v>
      </c>
    </row>
    <row r="91" spans="1:16" ht="12.75">
      <c r="A91" s="26" t="s">
        <v>50</v>
      </c>
      <c s="31" t="s">
        <v>8498</v>
      </c>
      <c s="31" t="s">
        <v>8499</v>
      </c>
      <c s="26" t="s">
        <v>52</v>
      </c>
      <c s="32" t="s">
        <v>8500</v>
      </c>
      <c s="33" t="s">
        <v>2722</v>
      </c>
      <c s="34">
        <v>5944.8432</v>
      </c>
      <c s="35">
        <v>0</v>
      </c>
      <c s="36">
        <f>ROUND(ROUND(H91,2)*ROUND(G91,5),2)</f>
      </c>
      <c r="O91">
        <f>(I91*21)/100</f>
      </c>
      <c t="s">
        <v>27</v>
      </c>
    </row>
    <row r="92" spans="1:5" ht="12.75">
      <c r="A92" s="37" t="s">
        <v>55</v>
      </c>
      <c r="E92" s="38" t="s">
        <v>58</v>
      </c>
    </row>
    <row r="93" spans="1:5" ht="12.75">
      <c r="A93" s="39" t="s">
        <v>57</v>
      </c>
      <c r="E93" s="40" t="s">
        <v>8501</v>
      </c>
    </row>
    <row r="94" spans="1:5" ht="12.75">
      <c r="A94" t="s">
        <v>59</v>
      </c>
      <c r="E94" s="38" t="s">
        <v>58</v>
      </c>
    </row>
    <row r="95" spans="1:16" ht="12.75">
      <c r="A95" s="26" t="s">
        <v>50</v>
      </c>
      <c s="31" t="s">
        <v>8502</v>
      </c>
      <c s="31" t="s">
        <v>8503</v>
      </c>
      <c s="26" t="s">
        <v>52</v>
      </c>
      <c s="32" t="s">
        <v>8504</v>
      </c>
      <c s="33" t="s">
        <v>2722</v>
      </c>
      <c s="34">
        <v>743.1054</v>
      </c>
      <c s="35">
        <v>0</v>
      </c>
      <c s="36">
        <f>ROUND(ROUND(H95,2)*ROUND(G95,5),2)</f>
      </c>
      <c r="O95">
        <f>(I95*21)/100</f>
      </c>
      <c t="s">
        <v>27</v>
      </c>
    </row>
    <row r="96" spans="1:5" ht="12.75">
      <c r="A96" s="37" t="s">
        <v>55</v>
      </c>
      <c r="E96" s="38" t="s">
        <v>58</v>
      </c>
    </row>
    <row r="97" spans="1:5" ht="12.75">
      <c r="A97" s="39" t="s">
        <v>57</v>
      </c>
      <c r="E97" s="40" t="s">
        <v>58</v>
      </c>
    </row>
    <row r="98" spans="1:5" ht="12.75">
      <c r="A98" t="s">
        <v>59</v>
      </c>
      <c r="E98" s="38" t="s">
        <v>58</v>
      </c>
    </row>
    <row r="99" spans="1:16" ht="12.75">
      <c r="A99" s="26" t="s">
        <v>50</v>
      </c>
      <c s="31" t="s">
        <v>8505</v>
      </c>
      <c s="31" t="s">
        <v>8506</v>
      </c>
      <c s="26" t="s">
        <v>52</v>
      </c>
      <c s="32" t="s">
        <v>8507</v>
      </c>
      <c s="33" t="s">
        <v>54</v>
      </c>
      <c s="34">
        <v>254.4</v>
      </c>
      <c s="35">
        <v>0</v>
      </c>
      <c s="36">
        <f>ROUND(ROUND(H99,2)*ROUND(G99,5),2)</f>
      </c>
      <c r="O99">
        <f>(I99*21)/100</f>
      </c>
      <c t="s">
        <v>27</v>
      </c>
    </row>
    <row r="100" spans="1:5" ht="12.75">
      <c r="A100" s="37" t="s">
        <v>55</v>
      </c>
      <c r="E100" s="38" t="s">
        <v>58</v>
      </c>
    </row>
    <row r="101" spans="1:5" ht="12.75">
      <c r="A101" s="39" t="s">
        <v>57</v>
      </c>
      <c r="E101" s="40" t="s">
        <v>8508</v>
      </c>
    </row>
    <row r="102" spans="1:5" ht="12.75">
      <c r="A102" t="s">
        <v>59</v>
      </c>
      <c r="E102" s="38" t="s">
        <v>58</v>
      </c>
    </row>
    <row r="103" spans="1:16" ht="12.75">
      <c r="A103" s="26" t="s">
        <v>50</v>
      </c>
      <c s="31" t="s">
        <v>8509</v>
      </c>
      <c s="31" t="s">
        <v>8510</v>
      </c>
      <c s="26" t="s">
        <v>52</v>
      </c>
      <c s="32" t="s">
        <v>8511</v>
      </c>
      <c s="33" t="s">
        <v>54</v>
      </c>
      <c s="34">
        <v>31.98</v>
      </c>
      <c s="35">
        <v>0</v>
      </c>
      <c s="36">
        <f>ROUND(ROUND(H103,2)*ROUND(G103,5),2)</f>
      </c>
      <c r="O103">
        <f>(I103*21)/100</f>
      </c>
      <c t="s">
        <v>27</v>
      </c>
    </row>
    <row r="104" spans="1:5" ht="12.75">
      <c r="A104" s="37" t="s">
        <v>55</v>
      </c>
      <c r="E104" s="38" t="s">
        <v>58</v>
      </c>
    </row>
    <row r="105" spans="1:5" ht="12.75">
      <c r="A105" s="39" t="s">
        <v>57</v>
      </c>
      <c r="E105" s="40" t="s">
        <v>8512</v>
      </c>
    </row>
    <row r="106" spans="1:5" ht="12.75">
      <c r="A106" t="s">
        <v>59</v>
      </c>
      <c r="E106" s="38" t="s">
        <v>58</v>
      </c>
    </row>
    <row r="107" spans="1:16" ht="12.75">
      <c r="A107" s="26" t="s">
        <v>50</v>
      </c>
      <c s="31" t="s">
        <v>8513</v>
      </c>
      <c s="31" t="s">
        <v>8514</v>
      </c>
      <c s="26" t="s">
        <v>52</v>
      </c>
      <c s="32" t="s">
        <v>8515</v>
      </c>
      <c s="33" t="s">
        <v>54</v>
      </c>
      <c s="34">
        <v>31.98</v>
      </c>
      <c s="35">
        <v>0</v>
      </c>
      <c s="36">
        <f>ROUND(ROUND(H107,2)*ROUND(G107,5),2)</f>
      </c>
      <c r="O107">
        <f>(I107*21)/100</f>
      </c>
      <c t="s">
        <v>27</v>
      </c>
    </row>
    <row r="108" spans="1:5" ht="12.75">
      <c r="A108" s="37" t="s">
        <v>55</v>
      </c>
      <c r="E108" s="38" t="s">
        <v>58</v>
      </c>
    </row>
    <row r="109" spans="1:5" ht="12.75">
      <c r="A109" s="39" t="s">
        <v>57</v>
      </c>
      <c r="E109" s="40" t="s">
        <v>58</v>
      </c>
    </row>
    <row r="110" spans="1:5" ht="12.75">
      <c r="A110" t="s">
        <v>59</v>
      </c>
      <c r="E110" s="38" t="s">
        <v>58</v>
      </c>
    </row>
    <row r="111" spans="1:16" ht="12.75">
      <c r="A111" s="26" t="s">
        <v>50</v>
      </c>
      <c s="31" t="s">
        <v>8516</v>
      </c>
      <c s="31" t="s">
        <v>8514</v>
      </c>
      <c s="26" t="s">
        <v>2502</v>
      </c>
      <c s="32" t="s">
        <v>8515</v>
      </c>
      <c s="33" t="s">
        <v>54</v>
      </c>
      <c s="34">
        <v>254.4</v>
      </c>
      <c s="35">
        <v>0</v>
      </c>
      <c s="36">
        <f>ROUND(ROUND(H111,2)*ROUND(G111,5),2)</f>
      </c>
      <c r="O111">
        <f>(I111*21)/100</f>
      </c>
      <c t="s">
        <v>27</v>
      </c>
    </row>
    <row r="112" spans="1:5" ht="12.75">
      <c r="A112" s="37" t="s">
        <v>55</v>
      </c>
      <c r="E112" s="38" t="s">
        <v>58</v>
      </c>
    </row>
    <row r="113" spans="1:5" ht="12.75">
      <c r="A113" s="39" t="s">
        <v>57</v>
      </c>
      <c r="E113" s="40" t="s">
        <v>58</v>
      </c>
    </row>
    <row r="114" spans="1:5" ht="12.75">
      <c r="A114" t="s">
        <v>59</v>
      </c>
      <c r="E114" s="38" t="s">
        <v>58</v>
      </c>
    </row>
    <row r="115" spans="1:16" ht="12.75">
      <c r="A115" s="26" t="s">
        <v>50</v>
      </c>
      <c s="31" t="s">
        <v>8517</v>
      </c>
      <c s="31" t="s">
        <v>8518</v>
      </c>
      <c s="26" t="s">
        <v>52</v>
      </c>
      <c s="32" t="s">
        <v>8519</v>
      </c>
      <c s="33" t="s">
        <v>54</v>
      </c>
      <c s="34">
        <v>254.4</v>
      </c>
      <c s="35">
        <v>0</v>
      </c>
      <c s="36">
        <f>ROUND(ROUND(H115,2)*ROUND(G115,5),2)</f>
      </c>
      <c r="O115">
        <f>(I115*21)/100</f>
      </c>
      <c t="s">
        <v>27</v>
      </c>
    </row>
    <row r="116" spans="1:5" ht="12.75">
      <c r="A116" s="37" t="s">
        <v>55</v>
      </c>
      <c r="E116" s="38" t="s">
        <v>58</v>
      </c>
    </row>
    <row r="117" spans="1:5" ht="12.75">
      <c r="A117" s="39" t="s">
        <v>57</v>
      </c>
      <c r="E117" s="40" t="s">
        <v>58</v>
      </c>
    </row>
    <row r="118" spans="1:5" ht="12.75">
      <c r="A118" t="s">
        <v>59</v>
      </c>
      <c r="E118" s="38" t="s">
        <v>58</v>
      </c>
    </row>
    <row r="119" spans="1:16" ht="12.75">
      <c r="A119" s="26" t="s">
        <v>50</v>
      </c>
      <c s="31" t="s">
        <v>8520</v>
      </c>
      <c s="31" t="s">
        <v>8521</v>
      </c>
      <c s="26" t="s">
        <v>52</v>
      </c>
      <c s="32" t="s">
        <v>8522</v>
      </c>
      <c s="33" t="s">
        <v>54</v>
      </c>
      <c s="34">
        <v>31.98</v>
      </c>
      <c s="35">
        <v>0</v>
      </c>
      <c s="36">
        <f>ROUND(ROUND(H119,2)*ROUND(G119,5),2)</f>
      </c>
      <c r="O119">
        <f>(I119*21)/100</f>
      </c>
      <c t="s">
        <v>27</v>
      </c>
    </row>
    <row r="120" spans="1:5" ht="12.75">
      <c r="A120" s="37" t="s">
        <v>55</v>
      </c>
      <c r="E120" s="38" t="s">
        <v>58</v>
      </c>
    </row>
    <row r="121" spans="1:5" ht="12.75">
      <c r="A121" s="39" t="s">
        <v>57</v>
      </c>
      <c r="E121" s="40" t="s">
        <v>58</v>
      </c>
    </row>
    <row r="122" spans="1:5" ht="12.75">
      <c r="A122" t="s">
        <v>59</v>
      </c>
      <c r="E122" s="38" t="s">
        <v>58</v>
      </c>
    </row>
    <row r="123" spans="1:18" ht="12.75" customHeight="1">
      <c r="A123" s="6" t="s">
        <v>47</v>
      </c>
      <c s="6"/>
      <c s="43" t="s">
        <v>1198</v>
      </c>
      <c s="6"/>
      <c s="29" t="s">
        <v>3705</v>
      </c>
      <c s="6"/>
      <c s="6"/>
      <c s="6"/>
      <c s="44">
        <f>0+Q123</f>
      </c>
      <c r="O123">
        <f>0+R123</f>
      </c>
      <c r="Q123">
        <f>0+I124</f>
      </c>
      <c>
        <f>0+O124</f>
      </c>
    </row>
    <row r="124" spans="1:16" ht="12.75">
      <c r="A124" s="26" t="s">
        <v>50</v>
      </c>
      <c s="31" t="s">
        <v>8523</v>
      </c>
      <c s="31" t="s">
        <v>8524</v>
      </c>
      <c s="26" t="s">
        <v>52</v>
      </c>
      <c s="32" t="s">
        <v>8525</v>
      </c>
      <c s="33" t="s">
        <v>82</v>
      </c>
      <c s="34">
        <v>190</v>
      </c>
      <c s="35">
        <v>0</v>
      </c>
      <c s="36">
        <f>ROUND(ROUND(H124,2)*ROUND(G124,5),2)</f>
      </c>
      <c r="O124">
        <f>(I124*21)/100</f>
      </c>
      <c t="s">
        <v>27</v>
      </c>
    </row>
    <row r="125" spans="1:5" ht="12.75">
      <c r="A125" s="37" t="s">
        <v>55</v>
      </c>
      <c r="E125" s="38" t="s">
        <v>58</v>
      </c>
    </row>
    <row r="126" spans="1:5" ht="25.5">
      <c r="A126" s="39" t="s">
        <v>57</v>
      </c>
      <c r="E126" s="40" t="s">
        <v>8526</v>
      </c>
    </row>
    <row r="127" spans="1:5" ht="12.75">
      <c r="A127" t="s">
        <v>59</v>
      </c>
      <c r="E127" s="38" t="s">
        <v>58</v>
      </c>
    </row>
    <row r="128" spans="1:18" ht="12.75" customHeight="1">
      <c r="A128" s="6" t="s">
        <v>47</v>
      </c>
      <c s="6"/>
      <c s="43" t="s">
        <v>3752</v>
      </c>
      <c s="6"/>
      <c s="29" t="s">
        <v>3752</v>
      </c>
      <c s="6"/>
      <c s="6"/>
      <c s="6"/>
      <c s="44">
        <f>0+Q128</f>
      </c>
      <c r="O128">
        <f>0+R128</f>
      </c>
      <c r="Q128">
        <f>0+I129+I133+I137+I141</f>
      </c>
      <c>
        <f>0+O129+O133+O137+O141</f>
      </c>
    </row>
    <row r="129" spans="1:16" ht="12.75">
      <c r="A129" s="26" t="s">
        <v>50</v>
      </c>
      <c s="31" t="s">
        <v>8527</v>
      </c>
      <c s="31" t="s">
        <v>8528</v>
      </c>
      <c s="26" t="s">
        <v>52</v>
      </c>
      <c s="32" t="s">
        <v>8529</v>
      </c>
      <c s="33" t="s">
        <v>54</v>
      </c>
      <c s="34">
        <v>743.8745</v>
      </c>
      <c s="35">
        <v>0</v>
      </c>
      <c s="36">
        <f>ROUND(ROUND(H129,2)*ROUND(G129,5),2)</f>
      </c>
      <c r="O129">
        <f>(I129*21)/100</f>
      </c>
      <c t="s">
        <v>27</v>
      </c>
    </row>
    <row r="130" spans="1:5" ht="12.75">
      <c r="A130" s="37" t="s">
        <v>55</v>
      </c>
      <c r="E130" s="38" t="s">
        <v>8530</v>
      </c>
    </row>
    <row r="131" spans="1:5" ht="63.75">
      <c r="A131" s="39" t="s">
        <v>57</v>
      </c>
      <c r="E131" s="40" t="s">
        <v>8531</v>
      </c>
    </row>
    <row r="132" spans="1:5" ht="12.75">
      <c r="A132" t="s">
        <v>59</v>
      </c>
      <c r="E132" s="38" t="s">
        <v>58</v>
      </c>
    </row>
    <row r="133" spans="1:16" ht="12.75">
      <c r="A133" s="26" t="s">
        <v>50</v>
      </c>
      <c s="31" t="s">
        <v>8532</v>
      </c>
      <c s="31" t="s">
        <v>8533</v>
      </c>
      <c s="26" t="s">
        <v>52</v>
      </c>
      <c s="32" t="s">
        <v>8529</v>
      </c>
      <c s="33" t="s">
        <v>54</v>
      </c>
      <c s="34">
        <v>850.8915</v>
      </c>
      <c s="35">
        <v>0</v>
      </c>
      <c s="36">
        <f>ROUND(ROUND(H133,2)*ROUND(G133,5),2)</f>
      </c>
      <c r="O133">
        <f>(I133*21)/100</f>
      </c>
      <c t="s">
        <v>27</v>
      </c>
    </row>
    <row r="134" spans="1:5" ht="12.75">
      <c r="A134" s="37" t="s">
        <v>55</v>
      </c>
      <c r="E134" s="38" t="s">
        <v>8534</v>
      </c>
    </row>
    <row r="135" spans="1:5" ht="63.75">
      <c r="A135" s="39" t="s">
        <v>57</v>
      </c>
      <c r="E135" s="40" t="s">
        <v>8535</v>
      </c>
    </row>
    <row r="136" spans="1:5" ht="12.75">
      <c r="A136" t="s">
        <v>59</v>
      </c>
      <c r="E136" s="38" t="s">
        <v>58</v>
      </c>
    </row>
    <row r="137" spans="1:16" ht="12.75">
      <c r="A137" s="26" t="s">
        <v>50</v>
      </c>
      <c s="31" t="s">
        <v>8536</v>
      </c>
      <c s="31" t="s">
        <v>8537</v>
      </c>
      <c s="26" t="s">
        <v>52</v>
      </c>
      <c s="32" t="s">
        <v>8538</v>
      </c>
      <c s="33" t="s">
        <v>54</v>
      </c>
      <c s="34">
        <v>794.2705</v>
      </c>
      <c s="35">
        <v>0</v>
      </c>
      <c s="36">
        <f>ROUND(ROUND(H137,2)*ROUND(G137,5),2)</f>
      </c>
      <c r="O137">
        <f>(I137*21)/100</f>
      </c>
      <c t="s">
        <v>27</v>
      </c>
    </row>
    <row r="138" spans="1:5" ht="12.75">
      <c r="A138" s="37" t="s">
        <v>55</v>
      </c>
      <c r="E138" s="38" t="s">
        <v>8539</v>
      </c>
    </row>
    <row r="139" spans="1:5" ht="63.75">
      <c r="A139" s="39" t="s">
        <v>57</v>
      </c>
      <c r="E139" s="40" t="s">
        <v>8540</v>
      </c>
    </row>
    <row r="140" spans="1:5" ht="25.5">
      <c r="A140" t="s">
        <v>59</v>
      </c>
      <c r="E140" s="38" t="s">
        <v>8541</v>
      </c>
    </row>
    <row r="141" spans="1:16" ht="12.75">
      <c r="A141" s="26" t="s">
        <v>50</v>
      </c>
      <c s="31" t="s">
        <v>8542</v>
      </c>
      <c s="31" t="s">
        <v>8543</v>
      </c>
      <c s="26" t="s">
        <v>52</v>
      </c>
      <c s="32" t="s">
        <v>8544</v>
      </c>
      <c s="33" t="s">
        <v>54</v>
      </c>
      <c s="34">
        <v>2077.8</v>
      </c>
      <c s="35">
        <v>0</v>
      </c>
      <c s="36">
        <f>ROUND(ROUND(H141,2)*ROUND(G141,5),2)</f>
      </c>
      <c r="O141">
        <f>(I141*21)/100</f>
      </c>
      <c t="s">
        <v>27</v>
      </c>
    </row>
    <row r="142" spans="1:5" ht="12.75">
      <c r="A142" s="37" t="s">
        <v>55</v>
      </c>
      <c r="E142" s="38" t="s">
        <v>8545</v>
      </c>
    </row>
    <row r="143" spans="1:5" ht="25.5">
      <c r="A143" s="39" t="s">
        <v>57</v>
      </c>
      <c r="E143" s="40" t="s">
        <v>8546</v>
      </c>
    </row>
    <row r="144" spans="1:5" ht="12.75">
      <c r="A144" t="s">
        <v>59</v>
      </c>
      <c r="E144"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3.xml><?xml version="1.0" encoding="utf-8"?>
<worksheet xmlns="http://schemas.openxmlformats.org/spreadsheetml/2006/main" xmlns:r="http://schemas.openxmlformats.org/officeDocument/2006/relationships">
  <sheetPr>
    <pageSetUpPr fitToPage="1"/>
  </sheetPr>
  <dimension ref="A1:R9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0+O9+O14+O23</f>
      </c>
      <c t="s">
        <v>26</v>
      </c>
    </row>
    <row r="3" spans="1:16" ht="15" customHeight="1">
      <c r="A3" t="s">
        <v>11</v>
      </c>
      <c s="12" t="s">
        <v>13</v>
      </c>
      <c s="13" t="s">
        <v>14</v>
      </c>
      <c s="1"/>
      <c s="14" t="s">
        <v>15</v>
      </c>
      <c s="1"/>
      <c s="9"/>
      <c s="8" t="s">
        <v>8547</v>
      </c>
      <c s="41">
        <f>0+I9+I14+I23</f>
      </c>
      <c r="O3" t="s">
        <v>22</v>
      </c>
      <c t="s">
        <v>27</v>
      </c>
    </row>
    <row r="4" spans="1:16" ht="15" customHeight="1">
      <c r="A4" t="s">
        <v>16</v>
      </c>
      <c s="12" t="s">
        <v>17</v>
      </c>
      <c s="13" t="s">
        <v>3464</v>
      </c>
      <c s="1"/>
      <c s="14" t="s">
        <v>3465</v>
      </c>
      <c s="1"/>
      <c s="1"/>
      <c s="11"/>
      <c s="11"/>
      <c r="O4" t="s">
        <v>23</v>
      </c>
      <c t="s">
        <v>27</v>
      </c>
    </row>
    <row r="5" spans="1:16" ht="12.75" customHeight="1">
      <c r="A5" t="s">
        <v>20</v>
      </c>
      <c s="16" t="s">
        <v>21</v>
      </c>
      <c s="17" t="s">
        <v>8547</v>
      </c>
      <c s="6"/>
      <c s="18" t="s">
        <v>8548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800</v>
      </c>
      <c s="27"/>
      <c s="29" t="s">
        <v>2714</v>
      </c>
      <c s="27"/>
      <c s="27"/>
      <c s="27"/>
      <c s="30">
        <f>0+Q9</f>
      </c>
      <c r="O9">
        <f>0+R9</f>
      </c>
      <c r="Q9">
        <f>0+I10</f>
      </c>
      <c>
        <f>0+O10</f>
      </c>
    </row>
    <row r="10" spans="1:16" ht="12.75">
      <c r="A10" s="26" t="s">
        <v>50</v>
      </c>
      <c s="31" t="s">
        <v>8550</v>
      </c>
      <c s="31" t="s">
        <v>8551</v>
      </c>
      <c s="26" t="s">
        <v>52</v>
      </c>
      <c s="32" t="s">
        <v>8552</v>
      </c>
      <c s="33" t="s">
        <v>54</v>
      </c>
      <c s="34">
        <v>1760.4638</v>
      </c>
      <c s="35">
        <v>0</v>
      </c>
      <c s="36">
        <f>ROUND(ROUND(H10,2)*ROUND(G10,5),2)</f>
      </c>
      <c r="O10">
        <f>(I10*21)/100</f>
      </c>
      <c t="s">
        <v>27</v>
      </c>
    </row>
    <row r="11" spans="1:5" ht="12.75">
      <c r="A11" s="37" t="s">
        <v>55</v>
      </c>
      <c r="E11" s="38" t="s">
        <v>8553</v>
      </c>
    </row>
    <row r="12" spans="1:5" ht="12.75">
      <c r="A12" s="39" t="s">
        <v>57</v>
      </c>
      <c r="E12" s="40" t="s">
        <v>2954</v>
      </c>
    </row>
    <row r="13" spans="1:5" ht="12.75">
      <c r="A13" t="s">
        <v>59</v>
      </c>
      <c r="E13" s="38" t="s">
        <v>58</v>
      </c>
    </row>
    <row r="14" spans="1:18" ht="12.75" customHeight="1">
      <c r="A14" s="6" t="s">
        <v>47</v>
      </c>
      <c s="6"/>
      <c s="43" t="s">
        <v>806</v>
      </c>
      <c s="6"/>
      <c s="29" t="s">
        <v>3975</v>
      </c>
      <c s="6"/>
      <c s="6"/>
      <c s="6"/>
      <c s="44">
        <f>0+Q14</f>
      </c>
      <c r="O14">
        <f>0+R14</f>
      </c>
      <c r="Q14">
        <f>0+I15+I19</f>
      </c>
      <c>
        <f>0+O15+O19</f>
      </c>
    </row>
    <row r="15" spans="1:16" ht="12.75">
      <c r="A15" s="26" t="s">
        <v>50</v>
      </c>
      <c s="31" t="s">
        <v>8554</v>
      </c>
      <c s="31" t="s">
        <v>8555</v>
      </c>
      <c s="26" t="s">
        <v>52</v>
      </c>
      <c s="32" t="s">
        <v>8556</v>
      </c>
      <c s="33" t="s">
        <v>54</v>
      </c>
      <c s="34">
        <v>143.57</v>
      </c>
      <c s="35">
        <v>0</v>
      </c>
      <c s="36">
        <f>ROUND(ROUND(H15,2)*ROUND(G15,5),2)</f>
      </c>
      <c r="O15">
        <f>(I15*21)/100</f>
      </c>
      <c t="s">
        <v>27</v>
      </c>
    </row>
    <row r="16" spans="1:5" ht="12.75">
      <c r="A16" s="37" t="s">
        <v>55</v>
      </c>
      <c r="E16" s="38" t="s">
        <v>58</v>
      </c>
    </row>
    <row r="17" spans="1:5" ht="12.75">
      <c r="A17" s="39" t="s">
        <v>57</v>
      </c>
      <c r="E17" s="40" t="s">
        <v>8557</v>
      </c>
    </row>
    <row r="18" spans="1:5" ht="12.75">
      <c r="A18" t="s">
        <v>59</v>
      </c>
      <c r="E18" s="38" t="s">
        <v>8558</v>
      </c>
    </row>
    <row r="19" spans="1:16" ht="12.75">
      <c r="A19" s="26" t="s">
        <v>50</v>
      </c>
      <c s="31" t="s">
        <v>8559</v>
      </c>
      <c s="31" t="s">
        <v>8560</v>
      </c>
      <c s="26" t="s">
        <v>52</v>
      </c>
      <c s="32" t="s">
        <v>8561</v>
      </c>
      <c s="33" t="s">
        <v>82</v>
      </c>
      <c s="34">
        <v>12</v>
      </c>
      <c s="35">
        <v>0</v>
      </c>
      <c s="36">
        <f>ROUND(ROUND(H19,2)*ROUND(G19,5),2)</f>
      </c>
      <c r="O19">
        <f>(I19*21)/100</f>
      </c>
      <c t="s">
        <v>27</v>
      </c>
    </row>
    <row r="20" spans="1:5" ht="12.75">
      <c r="A20" s="37" t="s">
        <v>55</v>
      </c>
      <c r="E20" s="38" t="s">
        <v>58</v>
      </c>
    </row>
    <row r="21" spans="1:5" ht="12.75">
      <c r="A21" s="39" t="s">
        <v>57</v>
      </c>
      <c r="E21" s="40" t="s">
        <v>58</v>
      </c>
    </row>
    <row r="22" spans="1:5" ht="12.75">
      <c r="A22" t="s">
        <v>59</v>
      </c>
      <c r="E22" s="38" t="s">
        <v>8562</v>
      </c>
    </row>
    <row r="23" spans="1:18" ht="12.75" customHeight="1">
      <c r="A23" s="6" t="s">
        <v>47</v>
      </c>
      <c s="6"/>
      <c s="43" t="s">
        <v>809</v>
      </c>
      <c s="6"/>
      <c s="29" t="s">
        <v>8465</v>
      </c>
      <c s="6"/>
      <c s="6"/>
      <c s="6"/>
      <c s="44">
        <f>0+Q23</f>
      </c>
      <c r="O23">
        <f>0+R23</f>
      </c>
      <c r="Q23">
        <f>0+I24+I28+I32+I36+I40+I44+I48+I52+I56+I60+I64+I68+I72+I76+I80+I84+I88+I92+I96</f>
      </c>
      <c>
        <f>0+O24+O28+O32+O36+O40+O44+O48+O52+O56+O60+O64+O68+O72+O76+O80+O84+O88+O92+O96</f>
      </c>
    </row>
    <row r="24" spans="1:16" ht="12.75">
      <c r="A24" s="26" t="s">
        <v>50</v>
      </c>
      <c s="31" t="s">
        <v>8563</v>
      </c>
      <c s="31" t="s">
        <v>8564</v>
      </c>
      <c s="26" t="s">
        <v>52</v>
      </c>
      <c s="32" t="s">
        <v>8565</v>
      </c>
      <c s="33" t="s">
        <v>54</v>
      </c>
      <c s="34">
        <v>767.372</v>
      </c>
      <c s="35">
        <v>0</v>
      </c>
      <c s="36">
        <f>ROUND(ROUND(H24,2)*ROUND(G24,5),2)</f>
      </c>
      <c r="O24">
        <f>(I24*21)/100</f>
      </c>
      <c t="s">
        <v>27</v>
      </c>
    </row>
    <row r="25" spans="1:5" ht="12.75">
      <c r="A25" s="37" t="s">
        <v>55</v>
      </c>
      <c r="E25" s="38" t="s">
        <v>58</v>
      </c>
    </row>
    <row r="26" spans="1:5" ht="12.75">
      <c r="A26" s="39" t="s">
        <v>57</v>
      </c>
      <c r="E26" s="40" t="s">
        <v>8566</v>
      </c>
    </row>
    <row r="27" spans="1:5" ht="102">
      <c r="A27" t="s">
        <v>59</v>
      </c>
      <c r="E27" s="38" t="s">
        <v>8567</v>
      </c>
    </row>
    <row r="28" spans="1:16" ht="12.75">
      <c r="A28" s="26" t="s">
        <v>50</v>
      </c>
      <c s="31" t="s">
        <v>8568</v>
      </c>
      <c s="31" t="s">
        <v>8569</v>
      </c>
      <c s="26" t="s">
        <v>52</v>
      </c>
      <c s="32" t="s">
        <v>8570</v>
      </c>
      <c s="33" t="s">
        <v>54</v>
      </c>
      <c s="34">
        <v>185.85</v>
      </c>
      <c s="35">
        <v>0</v>
      </c>
      <c s="36">
        <f>ROUND(ROUND(H28,2)*ROUND(G28,5),2)</f>
      </c>
      <c r="O28">
        <f>(I28*21)/100</f>
      </c>
      <c t="s">
        <v>27</v>
      </c>
    </row>
    <row r="29" spans="1:5" ht="12.75">
      <c r="A29" s="37" t="s">
        <v>55</v>
      </c>
      <c r="E29" s="38" t="s">
        <v>58</v>
      </c>
    </row>
    <row r="30" spans="1:5" ht="25.5">
      <c r="A30" s="39" t="s">
        <v>57</v>
      </c>
      <c r="E30" s="40" t="s">
        <v>8571</v>
      </c>
    </row>
    <row r="31" spans="1:5" ht="12.75">
      <c r="A31" t="s">
        <v>59</v>
      </c>
      <c r="E31" s="38" t="s">
        <v>58</v>
      </c>
    </row>
    <row r="32" spans="1:16" ht="12.75">
      <c r="A32" s="26" t="s">
        <v>50</v>
      </c>
      <c s="31" t="s">
        <v>8572</v>
      </c>
      <c s="31" t="s">
        <v>8573</v>
      </c>
      <c s="26" t="s">
        <v>52</v>
      </c>
      <c s="32" t="s">
        <v>8574</v>
      </c>
      <c s="33" t="s">
        <v>82</v>
      </c>
      <c s="34">
        <v>3132.864</v>
      </c>
      <c s="35">
        <v>0</v>
      </c>
      <c s="36">
        <f>ROUND(ROUND(H32,2)*ROUND(G32,5),2)</f>
      </c>
      <c r="O32">
        <f>(I32*21)/100</f>
      </c>
      <c t="s">
        <v>27</v>
      </c>
    </row>
    <row r="33" spans="1:5" ht="12.75">
      <c r="A33" s="37" t="s">
        <v>55</v>
      </c>
      <c r="E33" s="38" t="s">
        <v>58</v>
      </c>
    </row>
    <row r="34" spans="1:5" ht="12.75">
      <c r="A34" s="39" t="s">
        <v>57</v>
      </c>
      <c r="E34" s="40" t="s">
        <v>8575</v>
      </c>
    </row>
    <row r="35" spans="1:5" ht="25.5">
      <c r="A35" t="s">
        <v>59</v>
      </c>
      <c r="E35" s="38" t="s">
        <v>8576</v>
      </c>
    </row>
    <row r="36" spans="1:16" ht="12.75">
      <c r="A36" s="26" t="s">
        <v>50</v>
      </c>
      <c s="31" t="s">
        <v>8577</v>
      </c>
      <c s="31" t="s">
        <v>8578</v>
      </c>
      <c s="26" t="s">
        <v>52</v>
      </c>
      <c s="32" t="s">
        <v>8579</v>
      </c>
      <c s="33" t="s">
        <v>82</v>
      </c>
      <c s="34">
        <v>50.15</v>
      </c>
      <c s="35">
        <v>0</v>
      </c>
      <c s="36">
        <f>ROUND(ROUND(H36,2)*ROUND(G36,5),2)</f>
      </c>
      <c r="O36">
        <f>(I36*21)/100</f>
      </c>
      <c t="s">
        <v>27</v>
      </c>
    </row>
    <row r="37" spans="1:5" ht="12.75">
      <c r="A37" s="37" t="s">
        <v>55</v>
      </c>
      <c r="E37" s="38" t="s">
        <v>58</v>
      </c>
    </row>
    <row r="38" spans="1:5" ht="12.75">
      <c r="A38" s="39" t="s">
        <v>57</v>
      </c>
      <c r="E38" s="40" t="s">
        <v>8580</v>
      </c>
    </row>
    <row r="39" spans="1:5" ht="25.5">
      <c r="A39" t="s">
        <v>59</v>
      </c>
      <c r="E39" s="38" t="s">
        <v>8581</v>
      </c>
    </row>
    <row r="40" spans="1:16" ht="12.75">
      <c r="A40" s="26" t="s">
        <v>50</v>
      </c>
      <c s="31" t="s">
        <v>8582</v>
      </c>
      <c s="31" t="s">
        <v>8583</v>
      </c>
      <c s="26" t="s">
        <v>52</v>
      </c>
      <c s="32" t="s">
        <v>8584</v>
      </c>
      <c s="33" t="s">
        <v>82</v>
      </c>
      <c s="34">
        <v>1416</v>
      </c>
      <c s="35">
        <v>0</v>
      </c>
      <c s="36">
        <f>ROUND(ROUND(H40,2)*ROUND(G40,5),2)</f>
      </c>
      <c r="O40">
        <f>(I40*21)/100</f>
      </c>
      <c t="s">
        <v>27</v>
      </c>
    </row>
    <row r="41" spans="1:5" ht="12.75">
      <c r="A41" s="37" t="s">
        <v>55</v>
      </c>
      <c r="E41" s="38" t="s">
        <v>58</v>
      </c>
    </row>
    <row r="42" spans="1:5" ht="12.75">
      <c r="A42" s="39" t="s">
        <v>57</v>
      </c>
      <c r="E42" s="40" t="s">
        <v>8585</v>
      </c>
    </row>
    <row r="43" spans="1:5" ht="25.5">
      <c r="A43" t="s">
        <v>59</v>
      </c>
      <c r="E43" s="38" t="s">
        <v>8586</v>
      </c>
    </row>
    <row r="44" spans="1:16" ht="12.75">
      <c r="A44" s="26" t="s">
        <v>50</v>
      </c>
      <c s="31" t="s">
        <v>8587</v>
      </c>
      <c s="31" t="s">
        <v>8588</v>
      </c>
      <c s="26" t="s">
        <v>52</v>
      </c>
      <c s="32" t="s">
        <v>8589</v>
      </c>
      <c s="33" t="s">
        <v>82</v>
      </c>
      <c s="34">
        <v>2337.58</v>
      </c>
      <c s="35">
        <v>0</v>
      </c>
      <c s="36">
        <f>ROUND(ROUND(H44,2)*ROUND(G44,5),2)</f>
      </c>
      <c r="O44">
        <f>(I44*21)/100</f>
      </c>
      <c t="s">
        <v>27</v>
      </c>
    </row>
    <row r="45" spans="1:5" ht="12.75">
      <c r="A45" s="37" t="s">
        <v>55</v>
      </c>
      <c r="E45" s="38" t="s">
        <v>58</v>
      </c>
    </row>
    <row r="46" spans="1:5" ht="12.75">
      <c r="A46" s="39" t="s">
        <v>57</v>
      </c>
      <c r="E46" s="40" t="s">
        <v>8590</v>
      </c>
    </row>
    <row r="47" spans="1:5" ht="25.5">
      <c r="A47" t="s">
        <v>59</v>
      </c>
      <c r="E47" s="38" t="s">
        <v>8591</v>
      </c>
    </row>
    <row r="48" spans="1:16" ht="12.75">
      <c r="A48" s="26" t="s">
        <v>50</v>
      </c>
      <c s="31" t="s">
        <v>8592</v>
      </c>
      <c s="31" t="s">
        <v>8593</v>
      </c>
      <c s="26" t="s">
        <v>52</v>
      </c>
      <c s="32" t="s">
        <v>8594</v>
      </c>
      <c s="33" t="s">
        <v>2722</v>
      </c>
      <c s="34">
        <v>4.6728</v>
      </c>
      <c s="35">
        <v>0</v>
      </c>
      <c s="36">
        <f>ROUND(ROUND(H48,2)*ROUND(G48,5),2)</f>
      </c>
      <c r="O48">
        <f>(I48*21)/100</f>
      </c>
      <c t="s">
        <v>27</v>
      </c>
    </row>
    <row r="49" spans="1:5" ht="12.75">
      <c r="A49" s="37" t="s">
        <v>55</v>
      </c>
      <c r="E49" s="38" t="s">
        <v>58</v>
      </c>
    </row>
    <row r="50" spans="1:5" ht="25.5">
      <c r="A50" s="39" t="s">
        <v>57</v>
      </c>
      <c r="E50" s="40" t="s">
        <v>8595</v>
      </c>
    </row>
    <row r="51" spans="1:5" ht="12.75">
      <c r="A51" t="s">
        <v>59</v>
      </c>
      <c r="E51" s="38" t="s">
        <v>8596</v>
      </c>
    </row>
    <row r="52" spans="1:16" ht="12.75">
      <c r="A52" s="26" t="s">
        <v>50</v>
      </c>
      <c s="31" t="s">
        <v>8597</v>
      </c>
      <c s="31" t="s">
        <v>8598</v>
      </c>
      <c s="26" t="s">
        <v>52</v>
      </c>
      <c s="32" t="s">
        <v>8599</v>
      </c>
      <c s="33" t="s">
        <v>54</v>
      </c>
      <c s="34">
        <v>86.24</v>
      </c>
      <c s="35">
        <v>0</v>
      </c>
      <c s="36">
        <f>ROUND(ROUND(H52,2)*ROUND(G52,5),2)</f>
      </c>
      <c r="O52">
        <f>(I52*21)/100</f>
      </c>
      <c t="s">
        <v>27</v>
      </c>
    </row>
    <row r="53" spans="1:5" ht="12.75">
      <c r="A53" s="37" t="s">
        <v>55</v>
      </c>
      <c r="E53" s="38" t="s">
        <v>58</v>
      </c>
    </row>
    <row r="54" spans="1:5" ht="12.75">
      <c r="A54" s="39" t="s">
        <v>57</v>
      </c>
      <c r="E54" s="40" t="s">
        <v>8600</v>
      </c>
    </row>
    <row r="55" spans="1:5" ht="12.75">
      <c r="A55" t="s">
        <v>59</v>
      </c>
      <c r="E55" s="38" t="s">
        <v>58</v>
      </c>
    </row>
    <row r="56" spans="1:16" ht="12.75">
      <c r="A56" s="26" t="s">
        <v>50</v>
      </c>
      <c s="31" t="s">
        <v>8601</v>
      </c>
      <c s="31" t="s">
        <v>8602</v>
      </c>
      <c s="26" t="s">
        <v>52</v>
      </c>
      <c s="32" t="s">
        <v>8603</v>
      </c>
      <c s="33" t="s">
        <v>54</v>
      </c>
      <c s="34">
        <v>1631.079</v>
      </c>
      <c s="35">
        <v>0</v>
      </c>
      <c s="36">
        <f>ROUND(ROUND(H56,2)*ROUND(G56,5),2)</f>
      </c>
      <c r="O56">
        <f>(I56*21)/100</f>
      </c>
      <c t="s">
        <v>27</v>
      </c>
    </row>
    <row r="57" spans="1:5" ht="12.75">
      <c r="A57" s="37" t="s">
        <v>55</v>
      </c>
      <c r="E57" s="38" t="s">
        <v>58</v>
      </c>
    </row>
    <row r="58" spans="1:5" ht="38.25">
      <c r="A58" s="39" t="s">
        <v>57</v>
      </c>
      <c r="E58" s="40" t="s">
        <v>8604</v>
      </c>
    </row>
    <row r="59" spans="1:5" ht="63.75">
      <c r="A59" t="s">
        <v>59</v>
      </c>
      <c r="E59" s="38" t="s">
        <v>8605</v>
      </c>
    </row>
    <row r="60" spans="1:16" ht="12.75">
      <c r="A60" s="26" t="s">
        <v>50</v>
      </c>
      <c s="31" t="s">
        <v>8606</v>
      </c>
      <c s="31" t="s">
        <v>8607</v>
      </c>
      <c s="26" t="s">
        <v>52</v>
      </c>
      <c s="32" t="s">
        <v>8608</v>
      </c>
      <c s="33" t="s">
        <v>54</v>
      </c>
      <c s="34">
        <v>667.28</v>
      </c>
      <c s="35">
        <v>0</v>
      </c>
      <c s="36">
        <f>ROUND(ROUND(H60,2)*ROUND(G60,5),2)</f>
      </c>
      <c r="O60">
        <f>(I60*21)/100</f>
      </c>
      <c t="s">
        <v>27</v>
      </c>
    </row>
    <row r="61" spans="1:5" ht="12.75">
      <c r="A61" s="37" t="s">
        <v>55</v>
      </c>
      <c r="E61" s="38" t="s">
        <v>8609</v>
      </c>
    </row>
    <row r="62" spans="1:5" ht="38.25">
      <c r="A62" s="39" t="s">
        <v>57</v>
      </c>
      <c r="E62" s="40" t="s">
        <v>8610</v>
      </c>
    </row>
    <row r="63" spans="1:5" ht="51">
      <c r="A63" t="s">
        <v>59</v>
      </c>
      <c r="E63" s="38" t="s">
        <v>8611</v>
      </c>
    </row>
    <row r="64" spans="1:16" ht="12.75">
      <c r="A64" s="26" t="s">
        <v>50</v>
      </c>
      <c s="31" t="s">
        <v>8612</v>
      </c>
      <c s="31" t="s">
        <v>8613</v>
      </c>
      <c s="26" t="s">
        <v>52</v>
      </c>
      <c s="32" t="s">
        <v>2938</v>
      </c>
      <c s="33" t="s">
        <v>54</v>
      </c>
      <c s="34">
        <v>1721.9778</v>
      </c>
      <c s="35">
        <v>0</v>
      </c>
      <c s="36">
        <f>ROUND(ROUND(H64,2)*ROUND(G64,5),2)</f>
      </c>
      <c r="O64">
        <f>(I64*21)/100</f>
      </c>
      <c t="s">
        <v>27</v>
      </c>
    </row>
    <row r="65" spans="1:5" ht="12.75">
      <c r="A65" s="37" t="s">
        <v>55</v>
      </c>
      <c r="E65" s="38" t="s">
        <v>58</v>
      </c>
    </row>
    <row r="66" spans="1:5" ht="12.75">
      <c r="A66" s="39" t="s">
        <v>57</v>
      </c>
      <c r="E66" s="40" t="s">
        <v>58</v>
      </c>
    </row>
    <row r="67" spans="1:5" ht="12.75">
      <c r="A67" t="s">
        <v>59</v>
      </c>
      <c r="E67" s="38" t="s">
        <v>58</v>
      </c>
    </row>
    <row r="68" spans="1:16" ht="12.75">
      <c r="A68" s="26" t="s">
        <v>50</v>
      </c>
      <c s="31" t="s">
        <v>8614</v>
      </c>
      <c s="31" t="s">
        <v>8615</v>
      </c>
      <c s="26" t="s">
        <v>52</v>
      </c>
      <c s="32" t="s">
        <v>8616</v>
      </c>
      <c s="33" t="s">
        <v>54</v>
      </c>
      <c s="34">
        <v>177</v>
      </c>
      <c s="35">
        <v>0</v>
      </c>
      <c s="36">
        <f>ROUND(ROUND(H68,2)*ROUND(G68,5),2)</f>
      </c>
      <c r="O68">
        <f>(I68*21)/100</f>
      </c>
      <c t="s">
        <v>27</v>
      </c>
    </row>
    <row r="69" spans="1:5" ht="12.75">
      <c r="A69" s="37" t="s">
        <v>55</v>
      </c>
      <c r="E69" s="38" t="s">
        <v>58</v>
      </c>
    </row>
    <row r="70" spans="1:5" ht="12.75">
      <c r="A70" s="39" t="s">
        <v>57</v>
      </c>
      <c r="E70" s="40" t="s">
        <v>8617</v>
      </c>
    </row>
    <row r="71" spans="1:5" ht="25.5">
      <c r="A71" t="s">
        <v>59</v>
      </c>
      <c r="E71" s="38" t="s">
        <v>8618</v>
      </c>
    </row>
    <row r="72" spans="1:16" ht="12.75">
      <c r="A72" s="26" t="s">
        <v>50</v>
      </c>
      <c s="31" t="s">
        <v>8619</v>
      </c>
      <c s="31" t="s">
        <v>8620</v>
      </c>
      <c s="26" t="s">
        <v>52</v>
      </c>
      <c s="32" t="s">
        <v>8621</v>
      </c>
      <c s="33" t="s">
        <v>54</v>
      </c>
      <c s="34">
        <v>78.4</v>
      </c>
      <c s="35">
        <v>0</v>
      </c>
      <c s="36">
        <f>ROUND(ROUND(H72,2)*ROUND(G72,5),2)</f>
      </c>
      <c r="O72">
        <f>(I72*21)/100</f>
      </c>
      <c t="s">
        <v>27</v>
      </c>
    </row>
    <row r="73" spans="1:5" ht="12.75">
      <c r="A73" s="37" t="s">
        <v>55</v>
      </c>
      <c r="E73" s="38" t="s">
        <v>58</v>
      </c>
    </row>
    <row r="74" spans="1:5" ht="12.75">
      <c r="A74" s="39" t="s">
        <v>57</v>
      </c>
      <c r="E74" s="40" t="s">
        <v>8622</v>
      </c>
    </row>
    <row r="75" spans="1:5" ht="12.75">
      <c r="A75" t="s">
        <v>59</v>
      </c>
      <c r="E75" s="38" t="s">
        <v>58</v>
      </c>
    </row>
    <row r="76" spans="1:16" ht="12.75">
      <c r="A76" s="26" t="s">
        <v>50</v>
      </c>
      <c s="31" t="s">
        <v>8623</v>
      </c>
      <c s="31" t="s">
        <v>8624</v>
      </c>
      <c s="26" t="s">
        <v>52</v>
      </c>
      <c s="32" t="s">
        <v>8625</v>
      </c>
      <c s="33" t="s">
        <v>54</v>
      </c>
      <c s="34">
        <v>1760.4638</v>
      </c>
      <c s="35">
        <v>0</v>
      </c>
      <c s="36">
        <f>ROUND(ROUND(H76,2)*ROUND(G76,5),2)</f>
      </c>
      <c r="O76">
        <f>(I76*21)/100</f>
      </c>
      <c t="s">
        <v>27</v>
      </c>
    </row>
    <row r="77" spans="1:5" ht="12.75">
      <c r="A77" s="37" t="s">
        <v>55</v>
      </c>
      <c r="E77" s="38" t="s">
        <v>8626</v>
      </c>
    </row>
    <row r="78" spans="1:5" ht="89.25">
      <c r="A78" s="39" t="s">
        <v>57</v>
      </c>
      <c r="E78" s="40" t="s">
        <v>8627</v>
      </c>
    </row>
    <row r="79" spans="1:5" ht="89.25">
      <c r="A79" t="s">
        <v>59</v>
      </c>
      <c r="E79" s="38" t="s">
        <v>8628</v>
      </c>
    </row>
    <row r="80" spans="1:16" ht="12.75">
      <c r="A80" s="26" t="s">
        <v>50</v>
      </c>
      <c s="31" t="s">
        <v>8629</v>
      </c>
      <c s="31" t="s">
        <v>8630</v>
      </c>
      <c s="26" t="s">
        <v>52</v>
      </c>
      <c s="32" t="s">
        <v>8631</v>
      </c>
      <c s="33" t="s">
        <v>76</v>
      </c>
      <c s="34">
        <v>396.2</v>
      </c>
      <c s="35">
        <v>0</v>
      </c>
      <c s="36">
        <f>ROUND(ROUND(H80,2)*ROUND(G80,5),2)</f>
      </c>
      <c r="O80">
        <f>(I80*21)/100</f>
      </c>
      <c t="s">
        <v>27</v>
      </c>
    </row>
    <row r="81" spans="1:5" ht="12.75">
      <c r="A81" s="37" t="s">
        <v>55</v>
      </c>
      <c r="E81" s="38" t="s">
        <v>58</v>
      </c>
    </row>
    <row r="82" spans="1:5" ht="51">
      <c r="A82" s="39" t="s">
        <v>57</v>
      </c>
      <c r="E82" s="40" t="s">
        <v>8632</v>
      </c>
    </row>
    <row r="83" spans="1:5" ht="63.75">
      <c r="A83" t="s">
        <v>59</v>
      </c>
      <c r="E83" s="38" t="s">
        <v>8633</v>
      </c>
    </row>
    <row r="84" spans="1:16" ht="12.75">
      <c r="A84" s="26" t="s">
        <v>50</v>
      </c>
      <c s="31" t="s">
        <v>8634</v>
      </c>
      <c s="31" t="s">
        <v>8635</v>
      </c>
      <c s="26" t="s">
        <v>52</v>
      </c>
      <c s="32" t="s">
        <v>8636</v>
      </c>
      <c s="33" t="s">
        <v>76</v>
      </c>
      <c s="34">
        <v>396.2</v>
      </c>
      <c s="35">
        <v>0</v>
      </c>
      <c s="36">
        <f>ROUND(ROUND(H84,2)*ROUND(G84,5),2)</f>
      </c>
      <c r="O84">
        <f>(I84*21)/100</f>
      </c>
      <c t="s">
        <v>27</v>
      </c>
    </row>
    <row r="85" spans="1:5" ht="12.75">
      <c r="A85" s="37" t="s">
        <v>55</v>
      </c>
      <c r="E85" s="38" t="s">
        <v>58</v>
      </c>
    </row>
    <row r="86" spans="1:5" ht="12.75">
      <c r="A86" s="39" t="s">
        <v>57</v>
      </c>
      <c r="E86" s="40" t="s">
        <v>58</v>
      </c>
    </row>
    <row r="87" spans="1:5" ht="25.5">
      <c r="A87" t="s">
        <v>59</v>
      </c>
      <c r="E87" s="38" t="s">
        <v>8637</v>
      </c>
    </row>
    <row r="88" spans="1:16" ht="12.75">
      <c r="A88" s="26" t="s">
        <v>50</v>
      </c>
      <c s="31" t="s">
        <v>8638</v>
      </c>
      <c s="31" t="s">
        <v>8639</v>
      </c>
      <c s="26" t="s">
        <v>52</v>
      </c>
      <c s="32" t="s">
        <v>8640</v>
      </c>
      <c s="33" t="s">
        <v>54</v>
      </c>
      <c s="34">
        <v>78.4</v>
      </c>
      <c s="35">
        <v>0</v>
      </c>
      <c s="36">
        <f>ROUND(ROUND(H88,2)*ROUND(G88,5),2)</f>
      </c>
      <c r="O88">
        <f>(I88*21)/100</f>
      </c>
      <c t="s">
        <v>27</v>
      </c>
    </row>
    <row r="89" spans="1:5" ht="12.75">
      <c r="A89" s="37" t="s">
        <v>55</v>
      </c>
      <c r="E89" s="38" t="s">
        <v>58</v>
      </c>
    </row>
    <row r="90" spans="1:5" ht="12.75">
      <c r="A90" s="39" t="s">
        <v>57</v>
      </c>
      <c r="E90" s="40" t="s">
        <v>8641</v>
      </c>
    </row>
    <row r="91" spans="1:5" ht="51">
      <c r="A91" t="s">
        <v>59</v>
      </c>
      <c r="E91" s="38" t="s">
        <v>8642</v>
      </c>
    </row>
    <row r="92" spans="1:16" ht="12.75">
      <c r="A92" s="26" t="s">
        <v>50</v>
      </c>
      <c s="31" t="s">
        <v>8643</v>
      </c>
      <c s="31" t="s">
        <v>8644</v>
      </c>
      <c s="26" t="s">
        <v>52</v>
      </c>
      <c s="32" t="s">
        <v>8645</v>
      </c>
      <c s="33" t="s">
        <v>54</v>
      </c>
      <c s="34">
        <v>78.4</v>
      </c>
      <c s="35">
        <v>0</v>
      </c>
      <c s="36">
        <f>ROUND(ROUND(H92,2)*ROUND(G92,5),2)</f>
      </c>
      <c r="O92">
        <f>(I92*21)/100</f>
      </c>
      <c t="s">
        <v>27</v>
      </c>
    </row>
    <row r="93" spans="1:5" ht="12.75">
      <c r="A93" s="37" t="s">
        <v>55</v>
      </c>
      <c r="E93" s="38" t="s">
        <v>58</v>
      </c>
    </row>
    <row r="94" spans="1:5" ht="12.75">
      <c r="A94" s="39" t="s">
        <v>57</v>
      </c>
      <c r="E94" s="40" t="s">
        <v>58</v>
      </c>
    </row>
    <row r="95" spans="1:5" ht="25.5">
      <c r="A95" t="s">
        <v>59</v>
      </c>
      <c r="E95" s="38" t="s">
        <v>8646</v>
      </c>
    </row>
    <row r="96" spans="1:16" ht="12.75">
      <c r="A96" s="26" t="s">
        <v>50</v>
      </c>
      <c s="31" t="s">
        <v>8647</v>
      </c>
      <c s="31" t="s">
        <v>8648</v>
      </c>
      <c s="26" t="s">
        <v>52</v>
      </c>
      <c s="32" t="s">
        <v>8649</v>
      </c>
      <c s="33" t="s">
        <v>54</v>
      </c>
      <c s="34">
        <v>1721.98</v>
      </c>
      <c s="35">
        <v>0</v>
      </c>
      <c s="36">
        <f>ROUND(ROUND(H96,2)*ROUND(G96,5),2)</f>
      </c>
      <c r="O96">
        <f>(I96*21)/100</f>
      </c>
      <c t="s">
        <v>27</v>
      </c>
    </row>
    <row r="97" spans="1:5" ht="12.75">
      <c r="A97" s="37" t="s">
        <v>55</v>
      </c>
      <c r="E97" s="38" t="s">
        <v>58</v>
      </c>
    </row>
    <row r="98" spans="1:5" ht="12.75">
      <c r="A98" s="39" t="s">
        <v>57</v>
      </c>
      <c r="E98" s="40" t="s">
        <v>58</v>
      </c>
    </row>
    <row r="99" spans="1:5" ht="12.75">
      <c r="A99" t="s">
        <v>59</v>
      </c>
      <c r="E99"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4.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8650</v>
      </c>
      <c s="41">
        <f>0+I9</f>
      </c>
      <c r="O3" t="s">
        <v>22</v>
      </c>
      <c t="s">
        <v>27</v>
      </c>
    </row>
    <row r="4" spans="1:16" ht="15" customHeight="1">
      <c r="A4" t="s">
        <v>16</v>
      </c>
      <c s="12" t="s">
        <v>17</v>
      </c>
      <c s="13" t="s">
        <v>3464</v>
      </c>
      <c s="1"/>
      <c s="14" t="s">
        <v>3465</v>
      </c>
      <c s="1"/>
      <c s="1"/>
      <c s="11"/>
      <c s="11"/>
      <c r="O4" t="s">
        <v>23</v>
      </c>
      <c t="s">
        <v>27</v>
      </c>
    </row>
    <row r="5" spans="1:16" ht="12.75" customHeight="1">
      <c r="A5" t="s">
        <v>20</v>
      </c>
      <c s="16" t="s">
        <v>21</v>
      </c>
      <c s="17" t="s">
        <v>8650</v>
      </c>
      <c s="6"/>
      <c s="18" t="s">
        <v>8651</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815</v>
      </c>
      <c s="27"/>
      <c s="29" t="s">
        <v>3062</v>
      </c>
      <c s="27"/>
      <c s="27"/>
      <c s="27"/>
      <c s="30">
        <f>0+Q9</f>
      </c>
      <c r="O9">
        <f>0+R9</f>
      </c>
      <c r="Q9">
        <f>0+I10</f>
      </c>
      <c>
        <f>0+O10</f>
      </c>
    </row>
    <row r="10" spans="1:16" ht="12.75">
      <c r="A10" s="26" t="s">
        <v>50</v>
      </c>
      <c s="31" t="s">
        <v>8653</v>
      </c>
      <c s="31" t="s">
        <v>8654</v>
      </c>
      <c s="26" t="s">
        <v>52</v>
      </c>
      <c s="32" t="s">
        <v>8655</v>
      </c>
      <c s="33" t="s">
        <v>2470</v>
      </c>
      <c s="34">
        <v>2755.36</v>
      </c>
      <c s="35">
        <v>0</v>
      </c>
      <c s="36">
        <f>ROUND(ROUND(H10,2)*ROUND(G10,5),2)</f>
      </c>
      <c r="O10">
        <f>(I10*21)/100</f>
      </c>
      <c t="s">
        <v>27</v>
      </c>
    </row>
    <row r="11" spans="1:5" ht="12.75">
      <c r="A11" s="37" t="s">
        <v>55</v>
      </c>
      <c r="E11" s="38" t="s">
        <v>58</v>
      </c>
    </row>
    <row r="12" spans="1:5" ht="51">
      <c r="A12" s="39" t="s">
        <v>57</v>
      </c>
      <c r="E12" s="40" t="s">
        <v>8656</v>
      </c>
    </row>
    <row r="13" spans="1:5" ht="12.75">
      <c r="A13" t="s">
        <v>59</v>
      </c>
      <c r="E1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5.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0+O9+O14+O31+O52</f>
      </c>
      <c t="s">
        <v>26</v>
      </c>
    </row>
    <row r="3" spans="1:16" ht="15" customHeight="1">
      <c r="A3" t="s">
        <v>11</v>
      </c>
      <c s="12" t="s">
        <v>13</v>
      </c>
      <c s="13" t="s">
        <v>14</v>
      </c>
      <c s="1"/>
      <c s="14" t="s">
        <v>15</v>
      </c>
      <c s="1"/>
      <c s="9"/>
      <c s="8" t="s">
        <v>8657</v>
      </c>
      <c s="41">
        <f>0+I9+I14+I31+I52</f>
      </c>
      <c r="O3" t="s">
        <v>22</v>
      </c>
      <c t="s">
        <v>27</v>
      </c>
    </row>
    <row r="4" spans="1:16" ht="15" customHeight="1">
      <c r="A4" t="s">
        <v>16</v>
      </c>
      <c s="12" t="s">
        <v>17</v>
      </c>
      <c s="13" t="s">
        <v>3464</v>
      </c>
      <c s="1"/>
      <c s="14" t="s">
        <v>3465</v>
      </c>
      <c s="1"/>
      <c s="1"/>
      <c s="11"/>
      <c s="11"/>
      <c r="O4" t="s">
        <v>23</v>
      </c>
      <c t="s">
        <v>27</v>
      </c>
    </row>
    <row r="5" spans="1:16" ht="12.75" customHeight="1">
      <c r="A5" t="s">
        <v>20</v>
      </c>
      <c s="16" t="s">
        <v>21</v>
      </c>
      <c s="17" t="s">
        <v>8657</v>
      </c>
      <c s="6"/>
      <c s="18" t="s">
        <v>8658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800</v>
      </c>
      <c s="27"/>
      <c s="29" t="s">
        <v>2714</v>
      </c>
      <c s="27"/>
      <c s="27"/>
      <c s="27"/>
      <c s="30">
        <f>0+Q9</f>
      </c>
      <c r="O9">
        <f>0+R9</f>
      </c>
      <c r="Q9">
        <f>0+I10</f>
      </c>
      <c>
        <f>0+O10</f>
      </c>
    </row>
    <row r="10" spans="1:16" ht="12.75">
      <c r="A10" s="26" t="s">
        <v>50</v>
      </c>
      <c s="31" t="s">
        <v>8660</v>
      </c>
      <c s="31" t="s">
        <v>8661</v>
      </c>
      <c s="26" t="s">
        <v>52</v>
      </c>
      <c s="32" t="s">
        <v>8662</v>
      </c>
      <c s="33" t="s">
        <v>54</v>
      </c>
      <c s="34">
        <v>1.1</v>
      </c>
      <c s="35">
        <v>0</v>
      </c>
      <c s="36">
        <f>ROUND(ROUND(H10,2)*ROUND(G10,5),2)</f>
      </c>
      <c r="O10">
        <f>(I10*21)/100</f>
      </c>
      <c t="s">
        <v>27</v>
      </c>
    </row>
    <row r="11" spans="1:5" ht="12.75">
      <c r="A11" s="37" t="s">
        <v>55</v>
      </c>
      <c r="E11" s="38" t="s">
        <v>58</v>
      </c>
    </row>
    <row r="12" spans="1:5" ht="12.75">
      <c r="A12" s="39" t="s">
        <v>57</v>
      </c>
      <c r="E12" s="40" t="s">
        <v>8663</v>
      </c>
    </row>
    <row r="13" spans="1:5" ht="12.75">
      <c r="A13" t="s">
        <v>59</v>
      </c>
      <c r="E13" s="38" t="s">
        <v>58</v>
      </c>
    </row>
    <row r="14" spans="1:18" ht="12.75" customHeight="1">
      <c r="A14" s="6" t="s">
        <v>47</v>
      </c>
      <c s="6"/>
      <c s="43" t="s">
        <v>815</v>
      </c>
      <c s="6"/>
      <c s="29" t="s">
        <v>3062</v>
      </c>
      <c s="6"/>
      <c s="6"/>
      <c s="6"/>
      <c s="44">
        <f>0+Q14</f>
      </c>
      <c r="O14">
        <f>0+R14</f>
      </c>
      <c r="Q14">
        <f>0+I15+I19+I23+I27</f>
      </c>
      <c>
        <f>0+O15+O19+O23+O27</f>
      </c>
    </row>
    <row r="15" spans="1:16" ht="12.75">
      <c r="A15" s="26" t="s">
        <v>50</v>
      </c>
      <c s="31" t="s">
        <v>8664</v>
      </c>
      <c s="31" t="s">
        <v>8665</v>
      </c>
      <c s="26" t="s">
        <v>52</v>
      </c>
      <c s="32" t="s">
        <v>8666</v>
      </c>
      <c s="33" t="s">
        <v>157</v>
      </c>
      <c s="34">
        <v>0.90638</v>
      </c>
      <c s="35">
        <v>0</v>
      </c>
      <c s="36">
        <f>ROUND(ROUND(H15,2)*ROUND(G15,5),2)</f>
      </c>
      <c r="O15">
        <f>(I15*21)/100</f>
      </c>
      <c t="s">
        <v>27</v>
      </c>
    </row>
    <row r="16" spans="1:5" ht="12.75">
      <c r="A16" s="37" t="s">
        <v>55</v>
      </c>
      <c r="E16" s="38" t="s">
        <v>58</v>
      </c>
    </row>
    <row r="17" spans="1:5" ht="12.75">
      <c r="A17" s="39" t="s">
        <v>57</v>
      </c>
      <c r="E17" s="40" t="s">
        <v>8667</v>
      </c>
    </row>
    <row r="18" spans="1:5" ht="12.75">
      <c r="A18" t="s">
        <v>59</v>
      </c>
      <c r="E18" s="38" t="s">
        <v>58</v>
      </c>
    </row>
    <row r="19" spans="1:16" ht="12.75">
      <c r="A19" s="26" t="s">
        <v>50</v>
      </c>
      <c s="31" t="s">
        <v>8668</v>
      </c>
      <c s="31" t="s">
        <v>8669</v>
      </c>
      <c s="26" t="s">
        <v>52</v>
      </c>
      <c s="32" t="s">
        <v>8670</v>
      </c>
      <c s="33" t="s">
        <v>858</v>
      </c>
      <c s="34">
        <v>12.215</v>
      </c>
      <c s="35">
        <v>0</v>
      </c>
      <c s="36">
        <f>ROUND(ROUND(H19,2)*ROUND(G19,5),2)</f>
      </c>
      <c r="O19">
        <f>(I19*21)/100</f>
      </c>
      <c t="s">
        <v>27</v>
      </c>
    </row>
    <row r="20" spans="1:5" ht="12.75">
      <c r="A20" s="37" t="s">
        <v>55</v>
      </c>
      <c r="E20" s="38" t="s">
        <v>58</v>
      </c>
    </row>
    <row r="21" spans="1:5" ht="12.75">
      <c r="A21" s="39" t="s">
        <v>57</v>
      </c>
      <c r="E21" s="40" t="s">
        <v>8671</v>
      </c>
    </row>
    <row r="22" spans="1:5" ht="12.75">
      <c r="A22" t="s">
        <v>59</v>
      </c>
      <c r="E22" s="38" t="s">
        <v>58</v>
      </c>
    </row>
    <row r="23" spans="1:16" ht="25.5">
      <c r="A23" s="26" t="s">
        <v>50</v>
      </c>
      <c s="31" t="s">
        <v>8672</v>
      </c>
      <c s="31" t="s">
        <v>8673</v>
      </c>
      <c s="26" t="s">
        <v>52</v>
      </c>
      <c s="32" t="s">
        <v>8674</v>
      </c>
      <c s="33" t="s">
        <v>54</v>
      </c>
      <c s="34">
        <v>6.9</v>
      </c>
      <c s="35">
        <v>0</v>
      </c>
      <c s="36">
        <f>ROUND(ROUND(H23,2)*ROUND(G23,5),2)</f>
      </c>
      <c r="O23">
        <f>(I23*21)/100</f>
      </c>
      <c t="s">
        <v>27</v>
      </c>
    </row>
    <row r="24" spans="1:5" ht="12.75">
      <c r="A24" s="37" t="s">
        <v>55</v>
      </c>
      <c r="E24" s="38" t="s">
        <v>58</v>
      </c>
    </row>
    <row r="25" spans="1:5" ht="12.75">
      <c r="A25" s="39" t="s">
        <v>57</v>
      </c>
      <c r="E25" s="40" t="s">
        <v>8675</v>
      </c>
    </row>
    <row r="26" spans="1:5" ht="12.75">
      <c r="A26" t="s">
        <v>59</v>
      </c>
      <c r="E26" s="38" t="s">
        <v>58</v>
      </c>
    </row>
    <row r="27" spans="1:16" ht="12.75">
      <c r="A27" s="26" t="s">
        <v>50</v>
      </c>
      <c s="31" t="s">
        <v>8676</v>
      </c>
      <c s="31" t="s">
        <v>8677</v>
      </c>
      <c s="26" t="s">
        <v>52</v>
      </c>
      <c s="32" t="s">
        <v>8678</v>
      </c>
      <c s="33" t="s">
        <v>2470</v>
      </c>
      <c s="34">
        <v>906.384</v>
      </c>
      <c s="35">
        <v>0</v>
      </c>
      <c s="36">
        <f>ROUND(ROUND(H27,2)*ROUND(G27,5),2)</f>
      </c>
      <c r="O27">
        <f>(I27*21)/100</f>
      </c>
      <c t="s">
        <v>27</v>
      </c>
    </row>
    <row r="28" spans="1:5" ht="12.75">
      <c r="A28" s="37" t="s">
        <v>55</v>
      </c>
      <c r="E28" s="38" t="s">
        <v>58</v>
      </c>
    </row>
    <row r="29" spans="1:5" ht="63.75">
      <c r="A29" s="39" t="s">
        <v>57</v>
      </c>
      <c r="E29" s="40" t="s">
        <v>8679</v>
      </c>
    </row>
    <row r="30" spans="1:5" ht="12.75">
      <c r="A30" t="s">
        <v>59</v>
      </c>
      <c r="E30" s="38" t="s">
        <v>58</v>
      </c>
    </row>
    <row r="31" spans="1:18" ht="12.75" customHeight="1">
      <c r="A31" s="6" t="s">
        <v>47</v>
      </c>
      <c s="6"/>
      <c s="43" t="s">
        <v>2388</v>
      </c>
      <c s="6"/>
      <c s="29" t="s">
        <v>2966</v>
      </c>
      <c s="6"/>
      <c s="6"/>
      <c s="6"/>
      <c s="44">
        <f>0+Q31</f>
      </c>
      <c r="O31">
        <f>0+R31</f>
      </c>
      <c r="Q31">
        <f>0+I32+I36+I40+I44+I48</f>
      </c>
      <c>
        <f>0+O32+O36+O40+O44+O48</f>
      </c>
    </row>
    <row r="32" spans="1:16" ht="12.75">
      <c r="A32" s="26" t="s">
        <v>50</v>
      </c>
      <c s="31" t="s">
        <v>8680</v>
      </c>
      <c s="31" t="s">
        <v>8681</v>
      </c>
      <c s="26" t="s">
        <v>52</v>
      </c>
      <c s="32" t="s">
        <v>8682</v>
      </c>
      <c s="33" t="s">
        <v>54</v>
      </c>
      <c s="34">
        <v>106.785</v>
      </c>
      <c s="35">
        <v>0</v>
      </c>
      <c s="36">
        <f>ROUND(ROUND(H32,2)*ROUND(G32,5),2)</f>
      </c>
      <c r="O32">
        <f>(I32*21)/100</f>
      </c>
      <c t="s">
        <v>27</v>
      </c>
    </row>
    <row r="33" spans="1:5" ht="12.75">
      <c r="A33" s="37" t="s">
        <v>55</v>
      </c>
      <c r="E33" s="38" t="s">
        <v>58</v>
      </c>
    </row>
    <row r="34" spans="1:5" ht="25.5">
      <c r="A34" s="39" t="s">
        <v>57</v>
      </c>
      <c r="E34" s="40" t="s">
        <v>8683</v>
      </c>
    </row>
    <row r="35" spans="1:5" ht="25.5">
      <c r="A35" t="s">
        <v>59</v>
      </c>
      <c r="E35" s="38" t="s">
        <v>8684</v>
      </c>
    </row>
    <row r="36" spans="1:16" ht="12.75">
      <c r="A36" s="26" t="s">
        <v>50</v>
      </c>
      <c s="31" t="s">
        <v>8685</v>
      </c>
      <c s="31" t="s">
        <v>8686</v>
      </c>
      <c s="26" t="s">
        <v>52</v>
      </c>
      <c s="32" t="s">
        <v>8687</v>
      </c>
      <c s="33" t="s">
        <v>858</v>
      </c>
      <c s="34">
        <v>95.04</v>
      </c>
      <c s="35">
        <v>0</v>
      </c>
      <c s="36">
        <f>ROUND(ROUND(H36,2)*ROUND(G36,5),2)</f>
      </c>
      <c r="O36">
        <f>(I36*21)/100</f>
      </c>
      <c t="s">
        <v>27</v>
      </c>
    </row>
    <row r="37" spans="1:5" ht="12.75">
      <c r="A37" s="37" t="s">
        <v>55</v>
      </c>
      <c r="E37" s="38" t="s">
        <v>58</v>
      </c>
    </row>
    <row r="38" spans="1:5" ht="25.5">
      <c r="A38" s="39" t="s">
        <v>57</v>
      </c>
      <c r="E38" s="40" t="s">
        <v>8688</v>
      </c>
    </row>
    <row r="39" spans="1:5" ht="12.75">
      <c r="A39" t="s">
        <v>59</v>
      </c>
      <c r="E39" s="38" t="s">
        <v>58</v>
      </c>
    </row>
    <row r="40" spans="1:16" ht="12.75">
      <c r="A40" s="26" t="s">
        <v>50</v>
      </c>
      <c s="31" t="s">
        <v>8689</v>
      </c>
      <c s="31" t="s">
        <v>8690</v>
      </c>
      <c s="26" t="s">
        <v>52</v>
      </c>
      <c s="32" t="s">
        <v>8691</v>
      </c>
      <c s="33" t="s">
        <v>76</v>
      </c>
      <c s="34">
        <v>346.9</v>
      </c>
      <c s="35">
        <v>0</v>
      </c>
      <c s="36">
        <f>ROUND(ROUND(H40,2)*ROUND(G40,5),2)</f>
      </c>
      <c r="O40">
        <f>(I40*21)/100</f>
      </c>
      <c t="s">
        <v>27</v>
      </c>
    </row>
    <row r="41" spans="1:5" ht="12.75">
      <c r="A41" s="37" t="s">
        <v>55</v>
      </c>
      <c r="E41" s="38" t="s">
        <v>58</v>
      </c>
    </row>
    <row r="42" spans="1:5" ht="76.5">
      <c r="A42" s="39" t="s">
        <v>57</v>
      </c>
      <c r="E42" s="40" t="s">
        <v>8692</v>
      </c>
    </row>
    <row r="43" spans="1:5" ht="12.75">
      <c r="A43" t="s">
        <v>59</v>
      </c>
      <c r="E43" s="38" t="s">
        <v>58</v>
      </c>
    </row>
    <row r="44" spans="1:16" ht="12.75">
      <c r="A44" s="26" t="s">
        <v>50</v>
      </c>
      <c s="31" t="s">
        <v>8693</v>
      </c>
      <c s="31" t="s">
        <v>8694</v>
      </c>
      <c s="26" t="s">
        <v>52</v>
      </c>
      <c s="32" t="s">
        <v>8695</v>
      </c>
      <c s="33" t="s">
        <v>54</v>
      </c>
      <c s="34">
        <v>101.7</v>
      </c>
      <c s="35">
        <v>0</v>
      </c>
      <c s="36">
        <f>ROUND(ROUND(H44,2)*ROUND(G44,5),2)</f>
      </c>
      <c r="O44">
        <f>(I44*21)/100</f>
      </c>
      <c t="s">
        <v>27</v>
      </c>
    </row>
    <row r="45" spans="1:5" ht="12.75">
      <c r="A45" s="37" t="s">
        <v>55</v>
      </c>
      <c r="E45" s="38" t="s">
        <v>58</v>
      </c>
    </row>
    <row r="46" spans="1:5" ht="63.75">
      <c r="A46" s="39" t="s">
        <v>57</v>
      </c>
      <c r="E46" s="40" t="s">
        <v>8696</v>
      </c>
    </row>
    <row r="47" spans="1:5" ht="12.75">
      <c r="A47" t="s">
        <v>59</v>
      </c>
      <c r="E47" s="38" t="s">
        <v>58</v>
      </c>
    </row>
    <row r="48" spans="1:16" ht="12.75">
      <c r="A48" s="26" t="s">
        <v>50</v>
      </c>
      <c s="31" t="s">
        <v>8697</v>
      </c>
      <c s="31" t="s">
        <v>8698</v>
      </c>
      <c s="26" t="s">
        <v>52</v>
      </c>
      <c s="32" t="s">
        <v>8699</v>
      </c>
      <c s="33" t="s">
        <v>157</v>
      </c>
      <c s="34">
        <v>4.34307</v>
      </c>
      <c s="35">
        <v>0</v>
      </c>
      <c s="36">
        <f>ROUND(ROUND(H48,2)*ROUND(G48,5),2)</f>
      </c>
      <c r="O48">
        <f>(I48*21)/100</f>
      </c>
      <c t="s">
        <v>27</v>
      </c>
    </row>
    <row r="49" spans="1:5" ht="12.75">
      <c r="A49" s="37" t="s">
        <v>55</v>
      </c>
      <c r="E49" s="38" t="s">
        <v>58</v>
      </c>
    </row>
    <row r="50" spans="1:5" ht="12.75">
      <c r="A50" s="39" t="s">
        <v>57</v>
      </c>
      <c r="E50" s="40" t="s">
        <v>58</v>
      </c>
    </row>
    <row r="51" spans="1:5" ht="12.75">
      <c r="A51" t="s">
        <v>59</v>
      </c>
      <c r="E51" s="38" t="s">
        <v>58</v>
      </c>
    </row>
    <row r="52" spans="1:18" ht="12.75" customHeight="1">
      <c r="A52" s="6" t="s">
        <v>47</v>
      </c>
      <c s="6"/>
      <c s="43" t="s">
        <v>8700</v>
      </c>
      <c s="6"/>
      <c s="29" t="s">
        <v>3062</v>
      </c>
      <c s="6"/>
      <c s="6"/>
      <c s="6"/>
      <c s="44">
        <f>0+Q52</f>
      </c>
      <c r="O52">
        <f>0+R52</f>
      </c>
      <c r="Q52">
        <f>0+I53</f>
      </c>
      <c>
        <f>0+O53</f>
      </c>
    </row>
    <row r="53" spans="1:16" ht="12.75">
      <c r="A53" s="26" t="s">
        <v>50</v>
      </c>
      <c s="31" t="s">
        <v>8701</v>
      </c>
      <c s="31" t="s">
        <v>8702</v>
      </c>
      <c s="26" t="s">
        <v>52</v>
      </c>
      <c s="32" t="s">
        <v>8703</v>
      </c>
      <c s="33" t="s">
        <v>157</v>
      </c>
      <c s="34">
        <v>0.9608</v>
      </c>
      <c s="35">
        <v>0</v>
      </c>
      <c s="36">
        <f>ROUND(ROUND(H53,2)*ROUND(G53,5),2)</f>
      </c>
      <c r="O53">
        <f>(I53*21)/100</f>
      </c>
      <c t="s">
        <v>27</v>
      </c>
    </row>
    <row r="54" spans="1:5" ht="12.75">
      <c r="A54" s="37" t="s">
        <v>55</v>
      </c>
      <c r="E54" s="38" t="s">
        <v>58</v>
      </c>
    </row>
    <row r="55" spans="1:5" ht="12.75">
      <c r="A55" s="39" t="s">
        <v>57</v>
      </c>
      <c r="E55" s="40" t="s">
        <v>58</v>
      </c>
    </row>
    <row r="56" spans="1:5" ht="12.75">
      <c r="A56" t="s">
        <v>59</v>
      </c>
      <c r="E56"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6.xml><?xml version="1.0" encoding="utf-8"?>
<worksheet xmlns="http://schemas.openxmlformats.org/spreadsheetml/2006/main" xmlns:r="http://schemas.openxmlformats.org/officeDocument/2006/relationships">
  <sheetPr>
    <pageSetUpPr fitToPage="1"/>
  </sheetPr>
  <dimension ref="A1:R4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0+O9+O26+O39</f>
      </c>
      <c t="s">
        <v>26</v>
      </c>
    </row>
    <row r="3" spans="1:16" ht="15" customHeight="1">
      <c r="A3" t="s">
        <v>11</v>
      </c>
      <c s="12" t="s">
        <v>13</v>
      </c>
      <c s="13" t="s">
        <v>14</v>
      </c>
      <c s="1"/>
      <c s="14" t="s">
        <v>15</v>
      </c>
      <c s="1"/>
      <c s="9"/>
      <c s="8" t="s">
        <v>8704</v>
      </c>
      <c s="41">
        <f>0+I9+I26+I39</f>
      </c>
      <c r="O3" t="s">
        <v>22</v>
      </c>
      <c t="s">
        <v>27</v>
      </c>
    </row>
    <row r="4" spans="1:16" ht="15" customHeight="1">
      <c r="A4" t="s">
        <v>16</v>
      </c>
      <c s="12" t="s">
        <v>17</v>
      </c>
      <c s="13" t="s">
        <v>3464</v>
      </c>
      <c s="1"/>
      <c s="14" t="s">
        <v>3465</v>
      </c>
      <c s="1"/>
      <c s="1"/>
      <c s="11"/>
      <c s="11"/>
      <c r="O4" t="s">
        <v>23</v>
      </c>
      <c t="s">
        <v>27</v>
      </c>
    </row>
    <row r="5" spans="1:16" ht="12.75" customHeight="1">
      <c r="A5" t="s">
        <v>20</v>
      </c>
      <c s="16" t="s">
        <v>21</v>
      </c>
      <c s="17" t="s">
        <v>8704</v>
      </c>
      <c s="6"/>
      <c s="18" t="s">
        <v>8705</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815</v>
      </c>
      <c s="27"/>
      <c s="29" t="s">
        <v>3062</v>
      </c>
      <c s="27"/>
      <c s="27"/>
      <c s="27"/>
      <c s="30">
        <f>0+Q9</f>
      </c>
      <c r="O9">
        <f>0+R9</f>
      </c>
      <c r="Q9">
        <f>0+I10+I14+I18+I22</f>
      </c>
      <c>
        <f>0+O10+O14+O18+O22</f>
      </c>
    </row>
    <row r="10" spans="1:16" ht="12.75">
      <c r="A10" s="26" t="s">
        <v>50</v>
      </c>
      <c s="31" t="s">
        <v>8707</v>
      </c>
      <c s="31" t="s">
        <v>8665</v>
      </c>
      <c s="26" t="s">
        <v>52</v>
      </c>
      <c s="32" t="s">
        <v>8666</v>
      </c>
      <c s="33" t="s">
        <v>157</v>
      </c>
      <c s="34">
        <v>0.15894</v>
      </c>
      <c s="35">
        <v>0</v>
      </c>
      <c s="36">
        <f>ROUND(ROUND(H10,2)*ROUND(G10,5),2)</f>
      </c>
      <c r="O10">
        <f>(I10*21)/100</f>
      </c>
      <c t="s">
        <v>27</v>
      </c>
    </row>
    <row r="11" spans="1:5" ht="12.75">
      <c r="A11" s="37" t="s">
        <v>55</v>
      </c>
      <c r="E11" s="38" t="s">
        <v>58</v>
      </c>
    </row>
    <row r="12" spans="1:5" ht="12.75">
      <c r="A12" s="39" t="s">
        <v>57</v>
      </c>
      <c r="E12" s="40" t="s">
        <v>8708</v>
      </c>
    </row>
    <row r="13" spans="1:5" ht="12.75">
      <c r="A13" t="s">
        <v>59</v>
      </c>
      <c r="E13" s="38" t="s">
        <v>58</v>
      </c>
    </row>
    <row r="14" spans="1:16" ht="12.75">
      <c r="A14" s="26" t="s">
        <v>50</v>
      </c>
      <c s="31" t="s">
        <v>8709</v>
      </c>
      <c s="31" t="s">
        <v>8710</v>
      </c>
      <c s="26" t="s">
        <v>52</v>
      </c>
      <c s="32" t="s">
        <v>8711</v>
      </c>
      <c s="33" t="s">
        <v>76</v>
      </c>
      <c s="34">
        <v>39.7356</v>
      </c>
      <c s="35">
        <v>0</v>
      </c>
      <c s="36">
        <f>ROUND(ROUND(H14,2)*ROUND(G14,5),2)</f>
      </c>
      <c r="O14">
        <f>(I14*21)/100</f>
      </c>
      <c t="s">
        <v>27</v>
      </c>
    </row>
    <row r="15" spans="1:5" ht="12.75">
      <c r="A15" s="37" t="s">
        <v>55</v>
      </c>
      <c r="E15" s="38" t="s">
        <v>58</v>
      </c>
    </row>
    <row r="16" spans="1:5" ht="12.75">
      <c r="A16" s="39" t="s">
        <v>57</v>
      </c>
      <c r="E16" s="40" t="s">
        <v>8712</v>
      </c>
    </row>
    <row r="17" spans="1:5" ht="12.75">
      <c r="A17" t="s">
        <v>59</v>
      </c>
      <c r="E17" s="38" t="s">
        <v>58</v>
      </c>
    </row>
    <row r="18" spans="1:16" ht="12.75">
      <c r="A18" s="26" t="s">
        <v>50</v>
      </c>
      <c s="31" t="s">
        <v>8713</v>
      </c>
      <c s="31" t="s">
        <v>8690</v>
      </c>
      <c s="26" t="s">
        <v>52</v>
      </c>
      <c s="32" t="s">
        <v>8691</v>
      </c>
      <c s="33" t="s">
        <v>76</v>
      </c>
      <c s="34">
        <v>39.7356</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8714</v>
      </c>
      <c s="31" t="s">
        <v>8715</v>
      </c>
      <c s="26" t="s">
        <v>52</v>
      </c>
      <c s="32" t="s">
        <v>8703</v>
      </c>
      <c s="33" t="s">
        <v>8716</v>
      </c>
      <c s="34">
        <v>0.20861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8" ht="12.75" customHeight="1">
      <c r="A26" s="6" t="s">
        <v>47</v>
      </c>
      <c s="6"/>
      <c s="43" t="s">
        <v>2388</v>
      </c>
      <c s="6"/>
      <c s="29" t="s">
        <v>2966</v>
      </c>
      <c s="6"/>
      <c s="6"/>
      <c s="6"/>
      <c s="44">
        <f>0+Q26</f>
      </c>
      <c r="O26">
        <f>0+R26</f>
      </c>
      <c r="Q26">
        <f>0+I27+I31+I35</f>
      </c>
      <c>
        <f>0+O27+O31+O35</f>
      </c>
    </row>
    <row r="27" spans="1:16" ht="12.75">
      <c r="A27" s="26" t="s">
        <v>50</v>
      </c>
      <c s="31" t="s">
        <v>8717</v>
      </c>
      <c s="31" t="s">
        <v>8718</v>
      </c>
      <c s="26" t="s">
        <v>52</v>
      </c>
      <c s="32" t="s">
        <v>8719</v>
      </c>
      <c s="33" t="s">
        <v>54</v>
      </c>
      <c s="34">
        <v>16</v>
      </c>
      <c s="35">
        <v>0</v>
      </c>
      <c s="36">
        <f>ROUND(ROUND(H27,2)*ROUND(G27,5),2)</f>
      </c>
      <c r="O27">
        <f>(I27*21)/100</f>
      </c>
      <c t="s">
        <v>27</v>
      </c>
    </row>
    <row r="28" spans="1:5" ht="12.75">
      <c r="A28" s="37" t="s">
        <v>55</v>
      </c>
      <c r="E28" s="38" t="s">
        <v>58</v>
      </c>
    </row>
    <row r="29" spans="1:5" ht="12.75">
      <c r="A29" s="39" t="s">
        <v>57</v>
      </c>
      <c r="E29" s="40" t="s">
        <v>8720</v>
      </c>
    </row>
    <row r="30" spans="1:5" ht="76.5">
      <c r="A30" t="s">
        <v>59</v>
      </c>
      <c r="E30" s="38" t="s">
        <v>8721</v>
      </c>
    </row>
    <row r="31" spans="1:16" ht="12.75">
      <c r="A31" s="26" t="s">
        <v>50</v>
      </c>
      <c s="31" t="s">
        <v>8722</v>
      </c>
      <c s="31" t="s">
        <v>8694</v>
      </c>
      <c s="26" t="s">
        <v>52</v>
      </c>
      <c s="32" t="s">
        <v>8695</v>
      </c>
      <c s="33" t="s">
        <v>54</v>
      </c>
      <c s="34">
        <v>26</v>
      </c>
      <c s="35">
        <v>0</v>
      </c>
      <c s="36">
        <f>ROUND(ROUND(H31,2)*ROUND(G31,5),2)</f>
      </c>
      <c r="O31">
        <f>(I31*21)/100</f>
      </c>
      <c t="s">
        <v>27</v>
      </c>
    </row>
    <row r="32" spans="1:5" ht="12.75">
      <c r="A32" s="37" t="s">
        <v>55</v>
      </c>
      <c r="E32" s="38" t="s">
        <v>58</v>
      </c>
    </row>
    <row r="33" spans="1:5" ht="12.75">
      <c r="A33" s="39" t="s">
        <v>57</v>
      </c>
      <c r="E33" s="40" t="s">
        <v>8723</v>
      </c>
    </row>
    <row r="34" spans="1:5" ht="12.75">
      <c r="A34" t="s">
        <v>59</v>
      </c>
      <c r="E34" s="38" t="s">
        <v>58</v>
      </c>
    </row>
    <row r="35" spans="1:16" ht="12.75">
      <c r="A35" s="26" t="s">
        <v>50</v>
      </c>
      <c s="31" t="s">
        <v>8724</v>
      </c>
      <c s="31" t="s">
        <v>8698</v>
      </c>
      <c s="26" t="s">
        <v>52</v>
      </c>
      <c s="32" t="s">
        <v>8699</v>
      </c>
      <c s="33" t="s">
        <v>157</v>
      </c>
      <c s="34">
        <v>1.0756</v>
      </c>
      <c s="35">
        <v>0</v>
      </c>
      <c s="36">
        <f>ROUND(ROUND(H35,2)*ROUND(G35,5),2)</f>
      </c>
      <c r="O35">
        <f>(I35*21)/100</f>
      </c>
      <c t="s">
        <v>27</v>
      </c>
    </row>
    <row r="36" spans="1:5" ht="12.75">
      <c r="A36" s="37" t="s">
        <v>55</v>
      </c>
      <c r="E36" s="38" t="s">
        <v>58</v>
      </c>
    </row>
    <row r="37" spans="1:5" ht="12.75">
      <c r="A37" s="39" t="s">
        <v>57</v>
      </c>
      <c r="E37" s="40" t="s">
        <v>58</v>
      </c>
    </row>
    <row r="38" spans="1:5" ht="12.75">
      <c r="A38" t="s">
        <v>59</v>
      </c>
      <c r="E38" s="38" t="s">
        <v>58</v>
      </c>
    </row>
    <row r="39" spans="1:18" ht="12.75" customHeight="1">
      <c r="A39" s="6" t="s">
        <v>47</v>
      </c>
      <c s="6"/>
      <c s="43" t="s">
        <v>8700</v>
      </c>
      <c s="6"/>
      <c s="29" t="s">
        <v>3062</v>
      </c>
      <c s="6"/>
      <c s="6"/>
      <c s="6"/>
      <c s="44">
        <f>0+Q39</f>
      </c>
      <c r="O39">
        <f>0+R39</f>
      </c>
      <c r="Q39">
        <f>0+I40</f>
      </c>
      <c>
        <f>0+O40</f>
      </c>
    </row>
    <row r="40" spans="1:16" ht="12.75">
      <c r="A40" s="26" t="s">
        <v>50</v>
      </c>
      <c s="31" t="s">
        <v>8725</v>
      </c>
      <c s="31" t="s">
        <v>8702</v>
      </c>
      <c s="26" t="s">
        <v>52</v>
      </c>
      <c s="32" t="s">
        <v>8703</v>
      </c>
      <c s="33" t="s">
        <v>157</v>
      </c>
      <c s="34">
        <v>0.2086</v>
      </c>
      <c s="35">
        <v>0</v>
      </c>
      <c s="36">
        <f>ROUND(ROUND(H40,2)*ROUND(G40,5),2)</f>
      </c>
      <c r="O40">
        <f>(I40*21)/100</f>
      </c>
      <c t="s">
        <v>27</v>
      </c>
    </row>
    <row r="41" spans="1:5" ht="12.75">
      <c r="A41" s="37" t="s">
        <v>55</v>
      </c>
      <c r="E41" s="38" t="s">
        <v>58</v>
      </c>
    </row>
    <row r="42" spans="1:5" ht="12.75">
      <c r="A42" s="39" t="s">
        <v>57</v>
      </c>
      <c r="E42" s="40" t="s">
        <v>58</v>
      </c>
    </row>
    <row r="43" spans="1:5" ht="12.75">
      <c r="A43" t="s">
        <v>59</v>
      </c>
      <c r="E43"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7.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0+O9+O18+O31+O40+O49+O62+O75+O84</f>
      </c>
      <c t="s">
        <v>26</v>
      </c>
    </row>
    <row r="3" spans="1:16" ht="15" customHeight="1">
      <c r="A3" t="s">
        <v>11</v>
      </c>
      <c s="12" t="s">
        <v>13</v>
      </c>
      <c s="13" t="s">
        <v>14</v>
      </c>
      <c s="1"/>
      <c s="14" t="s">
        <v>15</v>
      </c>
      <c s="1"/>
      <c s="9"/>
      <c s="8" t="s">
        <v>8726</v>
      </c>
      <c s="41">
        <f>0+I9+I18+I31+I40+I49+I62+I75+I84</f>
      </c>
      <c r="O3" t="s">
        <v>22</v>
      </c>
      <c t="s">
        <v>27</v>
      </c>
    </row>
    <row r="4" spans="1:16" ht="15" customHeight="1">
      <c r="A4" t="s">
        <v>16</v>
      </c>
      <c s="12" t="s">
        <v>17</v>
      </c>
      <c s="13" t="s">
        <v>3464</v>
      </c>
      <c s="1"/>
      <c s="14" t="s">
        <v>3465</v>
      </c>
      <c s="1"/>
      <c s="1"/>
      <c s="11"/>
      <c s="11"/>
      <c r="O4" t="s">
        <v>23</v>
      </c>
      <c t="s">
        <v>27</v>
      </c>
    </row>
    <row r="5" spans="1:16" ht="12.75" customHeight="1">
      <c r="A5" t="s">
        <v>20</v>
      </c>
      <c s="16" t="s">
        <v>21</v>
      </c>
      <c s="17" t="s">
        <v>8726</v>
      </c>
      <c s="6"/>
      <c s="18" t="s">
        <v>8727</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1019</v>
      </c>
      <c s="27"/>
      <c s="29" t="s">
        <v>3478</v>
      </c>
      <c s="27"/>
      <c s="27"/>
      <c s="27"/>
      <c s="30">
        <f>0+Q9</f>
      </c>
      <c r="O9">
        <f>0+R9</f>
      </c>
      <c r="Q9">
        <f>0+I10+I14</f>
      </c>
      <c>
        <f>0+O10+O14</f>
      </c>
    </row>
    <row r="10" spans="1:16" ht="12.75">
      <c r="A10" s="26" t="s">
        <v>50</v>
      </c>
      <c s="31" t="s">
        <v>8729</v>
      </c>
      <c s="31" t="s">
        <v>8730</v>
      </c>
      <c s="26" t="s">
        <v>52</v>
      </c>
      <c s="32" t="s">
        <v>8731</v>
      </c>
      <c s="33" t="s">
        <v>54</v>
      </c>
      <c s="34">
        <v>74.58512</v>
      </c>
      <c s="35">
        <v>0</v>
      </c>
      <c s="36">
        <f>ROUND(ROUND(H10,2)*ROUND(G10,5),2)</f>
      </c>
      <c r="O10">
        <f>(I10*21)/100</f>
      </c>
      <c t="s">
        <v>27</v>
      </c>
    </row>
    <row r="11" spans="1:5" ht="12.75">
      <c r="A11" s="37" t="s">
        <v>55</v>
      </c>
      <c r="E11" s="38" t="s">
        <v>8732</v>
      </c>
    </row>
    <row r="12" spans="1:5" ht="165.75">
      <c r="A12" s="39" t="s">
        <v>57</v>
      </c>
      <c r="E12" s="40" t="s">
        <v>8733</v>
      </c>
    </row>
    <row r="13" spans="1:5" ht="25.5">
      <c r="A13" t="s">
        <v>59</v>
      </c>
      <c r="E13" s="38" t="s">
        <v>8734</v>
      </c>
    </row>
    <row r="14" spans="1:16" ht="12.75">
      <c r="A14" s="26" t="s">
        <v>50</v>
      </c>
      <c s="31" t="s">
        <v>8735</v>
      </c>
      <c s="31" t="s">
        <v>8736</v>
      </c>
      <c s="26" t="s">
        <v>52</v>
      </c>
      <c s="32" t="s">
        <v>8737</v>
      </c>
      <c s="33" t="s">
        <v>2722</v>
      </c>
      <c s="34">
        <v>23.2376</v>
      </c>
      <c s="35">
        <v>0</v>
      </c>
      <c s="36">
        <f>ROUND(ROUND(H14,2)*ROUND(G14,5),2)</f>
      </c>
      <c r="O14">
        <f>(I14*21)/100</f>
      </c>
      <c t="s">
        <v>27</v>
      </c>
    </row>
    <row r="15" spans="1:5" ht="12.75">
      <c r="A15" s="37" t="s">
        <v>55</v>
      </c>
      <c r="E15" s="38" t="s">
        <v>8738</v>
      </c>
    </row>
    <row r="16" spans="1:5" ht="408">
      <c r="A16" s="39" t="s">
        <v>57</v>
      </c>
      <c r="E16" s="40" t="s">
        <v>8739</v>
      </c>
    </row>
    <row r="17" spans="1:5" ht="12.75">
      <c r="A17" t="s">
        <v>59</v>
      </c>
      <c r="E17" s="38" t="s">
        <v>58</v>
      </c>
    </row>
    <row r="18" spans="1:18" ht="12.75" customHeight="1">
      <c r="A18" s="6" t="s">
        <v>47</v>
      </c>
      <c s="6"/>
      <c s="43" t="s">
        <v>1028</v>
      </c>
      <c s="6"/>
      <c s="29" t="s">
        <v>8740</v>
      </c>
      <c s="6"/>
      <c s="6"/>
      <c s="6"/>
      <c s="44">
        <f>0+Q18</f>
      </c>
      <c r="O18">
        <f>0+R18</f>
      </c>
      <c r="Q18">
        <f>0+I19+I23+I27</f>
      </c>
      <c>
        <f>0+O19+O23+O27</f>
      </c>
    </row>
    <row r="19" spans="1:16" ht="12.75">
      <c r="A19" s="26" t="s">
        <v>50</v>
      </c>
      <c s="31" t="s">
        <v>8741</v>
      </c>
      <c s="31" t="s">
        <v>8742</v>
      </c>
      <c s="26" t="s">
        <v>52</v>
      </c>
      <c s="32" t="s">
        <v>8743</v>
      </c>
      <c s="33" t="s">
        <v>54</v>
      </c>
      <c s="34">
        <v>2.62</v>
      </c>
      <c s="35">
        <v>0</v>
      </c>
      <c s="36">
        <f>ROUND(ROUND(H19,2)*ROUND(G19,5),2)</f>
      </c>
      <c r="O19">
        <f>(I19*21)/100</f>
      </c>
      <c t="s">
        <v>27</v>
      </c>
    </row>
    <row r="20" spans="1:5" ht="12.75">
      <c r="A20" s="37" t="s">
        <v>55</v>
      </c>
      <c r="E20" s="38" t="s">
        <v>8744</v>
      </c>
    </row>
    <row r="21" spans="1:5" ht="12.75">
      <c r="A21" s="39" t="s">
        <v>57</v>
      </c>
      <c r="E21" s="40" t="s">
        <v>8745</v>
      </c>
    </row>
    <row r="22" spans="1:5" ht="38.25">
      <c r="A22" t="s">
        <v>59</v>
      </c>
      <c r="E22" s="38" t="s">
        <v>8746</v>
      </c>
    </row>
    <row r="23" spans="1:16" ht="12.75">
      <c r="A23" s="26" t="s">
        <v>50</v>
      </c>
      <c s="31" t="s">
        <v>8747</v>
      </c>
      <c s="31" t="s">
        <v>8748</v>
      </c>
      <c s="26" t="s">
        <v>52</v>
      </c>
      <c s="32" t="s">
        <v>8749</v>
      </c>
      <c s="33" t="s">
        <v>54</v>
      </c>
      <c s="34">
        <v>161.793</v>
      </c>
      <c s="35">
        <v>0</v>
      </c>
      <c s="36">
        <f>ROUND(ROUND(H23,2)*ROUND(G23,5),2)</f>
      </c>
      <c r="O23">
        <f>(I23*21)/100</f>
      </c>
      <c t="s">
        <v>27</v>
      </c>
    </row>
    <row r="24" spans="1:5" ht="12.75">
      <c r="A24" s="37" t="s">
        <v>55</v>
      </c>
      <c r="E24" s="38" t="s">
        <v>58</v>
      </c>
    </row>
    <row r="25" spans="1:5" ht="89.25">
      <c r="A25" s="39" t="s">
        <v>57</v>
      </c>
      <c r="E25" s="40" t="s">
        <v>8750</v>
      </c>
    </row>
    <row r="26" spans="1:5" ht="89.25">
      <c r="A26" t="s">
        <v>59</v>
      </c>
      <c r="E26" s="38" t="s">
        <v>8751</v>
      </c>
    </row>
    <row r="27" spans="1:16" ht="12.75">
      <c r="A27" s="26" t="s">
        <v>50</v>
      </c>
      <c s="31" t="s">
        <v>8752</v>
      </c>
      <c s="31" t="s">
        <v>8753</v>
      </c>
      <c s="26" t="s">
        <v>52</v>
      </c>
      <c s="32" t="s">
        <v>8754</v>
      </c>
      <c s="33" t="s">
        <v>76</v>
      </c>
      <c s="34">
        <v>74</v>
      </c>
      <c s="35">
        <v>0</v>
      </c>
      <c s="36">
        <f>ROUND(ROUND(H27,2)*ROUND(G27,5),2)</f>
      </c>
      <c r="O27">
        <f>(I27*21)/100</f>
      </c>
      <c t="s">
        <v>27</v>
      </c>
    </row>
    <row r="28" spans="1:5" ht="12.75">
      <c r="A28" s="37" t="s">
        <v>55</v>
      </c>
      <c r="E28" s="38" t="s">
        <v>58</v>
      </c>
    </row>
    <row r="29" spans="1:5" ht="12.75">
      <c r="A29" s="39" t="s">
        <v>57</v>
      </c>
      <c r="E29" s="40" t="s">
        <v>8755</v>
      </c>
    </row>
    <row r="30" spans="1:5" ht="25.5">
      <c r="A30" t="s">
        <v>59</v>
      </c>
      <c r="E30" s="38" t="s">
        <v>8756</v>
      </c>
    </row>
    <row r="31" spans="1:18" ht="12.75" customHeight="1">
      <c r="A31" s="6" t="s">
        <v>47</v>
      </c>
      <c s="6"/>
      <c s="43" t="s">
        <v>1104</v>
      </c>
      <c s="6"/>
      <c s="29" t="s">
        <v>3531</v>
      </c>
      <c s="6"/>
      <c s="6"/>
      <c s="6"/>
      <c s="44">
        <f>0+Q31</f>
      </c>
      <c r="O31">
        <f>0+R31</f>
      </c>
      <c r="Q31">
        <f>0+I32+I36</f>
      </c>
      <c>
        <f>0+O32+O36</f>
      </c>
    </row>
    <row r="32" spans="1:16" ht="12.75">
      <c r="A32" s="26" t="s">
        <v>50</v>
      </c>
      <c s="31" t="s">
        <v>8757</v>
      </c>
      <c s="31" t="s">
        <v>8758</v>
      </c>
      <c s="26" t="s">
        <v>52</v>
      </c>
      <c s="32" t="s">
        <v>8759</v>
      </c>
      <c s="33" t="s">
        <v>54</v>
      </c>
      <c s="34">
        <v>762.47856</v>
      </c>
      <c s="35">
        <v>0</v>
      </c>
      <c s="36">
        <f>ROUND(ROUND(H32,2)*ROUND(G32,5),2)</f>
      </c>
      <c r="O32">
        <f>(I32*21)/100</f>
      </c>
      <c t="s">
        <v>27</v>
      </c>
    </row>
    <row r="33" spans="1:5" ht="12.75">
      <c r="A33" s="37" t="s">
        <v>55</v>
      </c>
      <c r="E33" s="38" t="s">
        <v>58</v>
      </c>
    </row>
    <row r="34" spans="1:5" ht="409.5">
      <c r="A34" s="39" t="s">
        <v>57</v>
      </c>
      <c r="E34" s="40" t="s">
        <v>8760</v>
      </c>
    </row>
    <row r="35" spans="1:5" ht="12.75">
      <c r="A35" t="s">
        <v>59</v>
      </c>
      <c r="E35" s="38" t="s">
        <v>8761</v>
      </c>
    </row>
    <row r="36" spans="1:16" ht="12.75">
      <c r="A36" s="26" t="s">
        <v>50</v>
      </c>
      <c s="31" t="s">
        <v>8762</v>
      </c>
      <c s="31" t="s">
        <v>8763</v>
      </c>
      <c s="26" t="s">
        <v>52</v>
      </c>
      <c s="32" t="s">
        <v>8764</v>
      </c>
      <c s="33" t="s">
        <v>54</v>
      </c>
      <c s="34">
        <v>171.70384</v>
      </c>
      <c s="35">
        <v>0</v>
      </c>
      <c s="36">
        <f>ROUND(ROUND(H36,2)*ROUND(G36,5),2)</f>
      </c>
      <c r="O36">
        <f>(I36*21)/100</f>
      </c>
      <c t="s">
        <v>27</v>
      </c>
    </row>
    <row r="37" spans="1:5" ht="12.75">
      <c r="A37" s="37" t="s">
        <v>55</v>
      </c>
      <c r="E37" s="38" t="s">
        <v>58</v>
      </c>
    </row>
    <row r="38" spans="1:5" ht="76.5">
      <c r="A38" s="39" t="s">
        <v>57</v>
      </c>
      <c r="E38" s="40" t="s">
        <v>8765</v>
      </c>
    </row>
    <row r="39" spans="1:5" ht="25.5">
      <c r="A39" t="s">
        <v>59</v>
      </c>
      <c r="E39" s="38" t="s">
        <v>8766</v>
      </c>
    </row>
    <row r="40" spans="1:18" ht="12.75" customHeight="1">
      <c r="A40" s="6" t="s">
        <v>47</v>
      </c>
      <c s="6"/>
      <c s="43" t="s">
        <v>1107</v>
      </c>
      <c s="6"/>
      <c s="29" t="s">
        <v>3538</v>
      </c>
      <c s="6"/>
      <c s="6"/>
      <c s="6"/>
      <c s="44">
        <f>0+Q40</f>
      </c>
      <c r="O40">
        <f>0+R40</f>
      </c>
      <c r="Q40">
        <f>0+I41+I45</f>
      </c>
      <c>
        <f>0+O41+O45</f>
      </c>
    </row>
    <row r="41" spans="1:16" ht="12.75">
      <c r="A41" s="26" t="s">
        <v>50</v>
      </c>
      <c s="31" t="s">
        <v>8767</v>
      </c>
      <c s="31" t="s">
        <v>8768</v>
      </c>
      <c s="26" t="s">
        <v>52</v>
      </c>
      <c s="32" t="s">
        <v>8769</v>
      </c>
      <c s="33" t="s">
        <v>54</v>
      </c>
      <c s="34">
        <v>82.182</v>
      </c>
      <c s="35">
        <v>0</v>
      </c>
      <c s="36">
        <f>ROUND(ROUND(H41,2)*ROUND(G41,5),2)</f>
      </c>
      <c r="O41">
        <f>(I41*21)/100</f>
      </c>
      <c t="s">
        <v>27</v>
      </c>
    </row>
    <row r="42" spans="1:5" ht="12.75">
      <c r="A42" s="37" t="s">
        <v>55</v>
      </c>
      <c r="E42" s="38" t="s">
        <v>58</v>
      </c>
    </row>
    <row r="43" spans="1:5" ht="153">
      <c r="A43" s="39" t="s">
        <v>57</v>
      </c>
      <c r="E43" s="40" t="s">
        <v>8770</v>
      </c>
    </row>
    <row r="44" spans="1:5" ht="12.75">
      <c r="A44" t="s">
        <v>59</v>
      </c>
      <c r="E44" s="38" t="s">
        <v>58</v>
      </c>
    </row>
    <row r="45" spans="1:16" ht="12.75">
      <c r="A45" s="26" t="s">
        <v>50</v>
      </c>
      <c s="31" t="s">
        <v>8771</v>
      </c>
      <c s="31" t="s">
        <v>8772</v>
      </c>
      <c s="26" t="s">
        <v>52</v>
      </c>
      <c s="32" t="s">
        <v>8773</v>
      </c>
      <c s="33" t="s">
        <v>54</v>
      </c>
      <c s="34">
        <v>82.182</v>
      </c>
      <c s="35">
        <v>0</v>
      </c>
      <c s="36">
        <f>ROUND(ROUND(H45,2)*ROUND(G45,5),2)</f>
      </c>
      <c r="O45">
        <f>(I45*21)/100</f>
      </c>
      <c t="s">
        <v>27</v>
      </c>
    </row>
    <row r="46" spans="1:5" ht="12.75">
      <c r="A46" s="37" t="s">
        <v>55</v>
      </c>
      <c r="E46" s="38" t="s">
        <v>58</v>
      </c>
    </row>
    <row r="47" spans="1:5" ht="153">
      <c r="A47" s="39" t="s">
        <v>57</v>
      </c>
      <c r="E47" s="40" t="s">
        <v>8774</v>
      </c>
    </row>
    <row r="48" spans="1:5" ht="12.75">
      <c r="A48" t="s">
        <v>59</v>
      </c>
      <c r="E48" s="38" t="s">
        <v>58</v>
      </c>
    </row>
    <row r="49" spans="1:18" ht="12.75" customHeight="1">
      <c r="A49" s="6" t="s">
        <v>47</v>
      </c>
      <c s="6"/>
      <c s="43" t="s">
        <v>800</v>
      </c>
      <c s="6"/>
      <c s="29" t="s">
        <v>2714</v>
      </c>
      <c s="6"/>
      <c s="6"/>
      <c s="6"/>
      <c s="44">
        <f>0+Q49</f>
      </c>
      <c r="O49">
        <f>0+R49</f>
      </c>
      <c r="Q49">
        <f>0+I50+I54+I58</f>
      </c>
      <c>
        <f>0+O50+O54+O58</f>
      </c>
    </row>
    <row r="50" spans="1:16" ht="12.75">
      <c r="A50" s="26" t="s">
        <v>50</v>
      </c>
      <c s="31" t="s">
        <v>8775</v>
      </c>
      <c s="31" t="s">
        <v>8439</v>
      </c>
      <c s="26" t="s">
        <v>52</v>
      </c>
      <c s="32" t="s">
        <v>8440</v>
      </c>
      <c s="33" t="s">
        <v>54</v>
      </c>
      <c s="34">
        <v>259.64634</v>
      </c>
      <c s="35">
        <v>0</v>
      </c>
      <c s="36">
        <f>ROUND(ROUND(H50,2)*ROUND(G50,5),2)</f>
      </c>
      <c r="O50">
        <f>(I50*21)/100</f>
      </c>
      <c t="s">
        <v>27</v>
      </c>
    </row>
    <row r="51" spans="1:5" ht="12.75">
      <c r="A51" s="37" t="s">
        <v>55</v>
      </c>
      <c r="E51" s="38" t="s">
        <v>58</v>
      </c>
    </row>
    <row r="52" spans="1:5" ht="102">
      <c r="A52" s="39" t="s">
        <v>57</v>
      </c>
      <c r="E52" s="40" t="s">
        <v>8776</v>
      </c>
    </row>
    <row r="53" spans="1:5" ht="25.5">
      <c r="A53" t="s">
        <v>59</v>
      </c>
      <c r="E53" s="38" t="s">
        <v>8442</v>
      </c>
    </row>
    <row r="54" spans="1:16" ht="12.75">
      <c r="A54" s="26" t="s">
        <v>50</v>
      </c>
      <c s="31" t="s">
        <v>8777</v>
      </c>
      <c s="31" t="s">
        <v>8778</v>
      </c>
      <c s="26" t="s">
        <v>52</v>
      </c>
      <c s="32" t="s">
        <v>8779</v>
      </c>
      <c s="33" t="s">
        <v>76</v>
      </c>
      <c s="34">
        <v>351.72307</v>
      </c>
      <c s="35">
        <v>0</v>
      </c>
      <c s="36">
        <f>ROUND(ROUND(H54,2)*ROUND(G54,5),2)</f>
      </c>
      <c r="O54">
        <f>(I54*21)/100</f>
      </c>
      <c t="s">
        <v>27</v>
      </c>
    </row>
    <row r="55" spans="1:5" ht="12.75">
      <c r="A55" s="37" t="s">
        <v>55</v>
      </c>
      <c r="E55" s="38" t="s">
        <v>8780</v>
      </c>
    </row>
    <row r="56" spans="1:5" ht="25.5">
      <c r="A56" s="39" t="s">
        <v>57</v>
      </c>
      <c r="E56" s="40" t="s">
        <v>8781</v>
      </c>
    </row>
    <row r="57" spans="1:5" ht="12.75">
      <c r="A57" t="s">
        <v>59</v>
      </c>
      <c r="E57" s="38" t="s">
        <v>58</v>
      </c>
    </row>
    <row r="58" spans="1:16" ht="12.75">
      <c r="A58" s="26" t="s">
        <v>50</v>
      </c>
      <c s="31" t="s">
        <v>8782</v>
      </c>
      <c s="31" t="s">
        <v>8783</v>
      </c>
      <c s="26" t="s">
        <v>52</v>
      </c>
      <c s="32" t="s">
        <v>8784</v>
      </c>
      <c s="33" t="s">
        <v>54</v>
      </c>
      <c s="34">
        <v>259.64634</v>
      </c>
      <c s="35">
        <v>0</v>
      </c>
      <c s="36">
        <f>ROUND(ROUND(H58,2)*ROUND(G58,5),2)</f>
      </c>
      <c r="O58">
        <f>(I58*21)/100</f>
      </c>
      <c t="s">
        <v>27</v>
      </c>
    </row>
    <row r="59" spans="1:5" ht="12.75">
      <c r="A59" s="37" t="s">
        <v>55</v>
      </c>
      <c r="E59" s="38" t="s">
        <v>58</v>
      </c>
    </row>
    <row r="60" spans="1:5" ht="102">
      <c r="A60" s="39" t="s">
        <v>57</v>
      </c>
      <c r="E60" s="40" t="s">
        <v>8776</v>
      </c>
    </row>
    <row r="61" spans="1:5" ht="25.5">
      <c r="A61" t="s">
        <v>59</v>
      </c>
      <c r="E61" s="38" t="s">
        <v>8785</v>
      </c>
    </row>
    <row r="62" spans="1:18" ht="12.75" customHeight="1">
      <c r="A62" s="6" t="s">
        <v>47</v>
      </c>
      <c s="6"/>
      <c s="43" t="s">
        <v>2364</v>
      </c>
      <c s="6"/>
      <c s="29" t="s">
        <v>8786</v>
      </c>
      <c s="6"/>
      <c s="6"/>
      <c s="6"/>
      <c s="44">
        <f>0+Q62</f>
      </c>
      <c r="O62">
        <f>0+R62</f>
      </c>
      <c r="Q62">
        <f>0+I63+I67+I71</f>
      </c>
      <c>
        <f>0+O63+O67+O71</f>
      </c>
    </row>
    <row r="63" spans="1:16" ht="12.75">
      <c r="A63" s="26" t="s">
        <v>50</v>
      </c>
      <c s="31" t="s">
        <v>8787</v>
      </c>
      <c s="31" t="s">
        <v>8788</v>
      </c>
      <c s="26" t="s">
        <v>52</v>
      </c>
      <c s="32" t="s">
        <v>8789</v>
      </c>
      <c s="33" t="s">
        <v>54</v>
      </c>
      <c s="34">
        <v>329.8987</v>
      </c>
      <c s="35">
        <v>0</v>
      </c>
      <c s="36">
        <f>ROUND(ROUND(H63,2)*ROUND(G63,5),2)</f>
      </c>
      <c r="O63">
        <f>(I63*21)/100</f>
      </c>
      <c t="s">
        <v>27</v>
      </c>
    </row>
    <row r="64" spans="1:5" ht="12.75">
      <c r="A64" s="37" t="s">
        <v>55</v>
      </c>
      <c r="E64" s="38" t="s">
        <v>58</v>
      </c>
    </row>
    <row r="65" spans="1:5" ht="25.5">
      <c r="A65" s="39" t="s">
        <v>57</v>
      </c>
      <c r="E65" s="40" t="s">
        <v>8790</v>
      </c>
    </row>
    <row r="66" spans="1:5" ht="12.75">
      <c r="A66" t="s">
        <v>59</v>
      </c>
      <c r="E66" s="38" t="s">
        <v>8791</v>
      </c>
    </row>
    <row r="67" spans="1:16" ht="12.75">
      <c r="A67" s="26" t="s">
        <v>50</v>
      </c>
      <c s="31" t="s">
        <v>8792</v>
      </c>
      <c s="31" t="s">
        <v>8793</v>
      </c>
      <c s="26" t="s">
        <v>52</v>
      </c>
      <c s="32" t="s">
        <v>8794</v>
      </c>
      <c s="33" t="s">
        <v>54</v>
      </c>
      <c s="34">
        <v>320.29</v>
      </c>
      <c s="35">
        <v>0</v>
      </c>
      <c s="36">
        <f>ROUND(ROUND(H67,2)*ROUND(G67,5),2)</f>
      </c>
      <c r="O67">
        <f>(I67*21)/100</f>
      </c>
      <c t="s">
        <v>27</v>
      </c>
    </row>
    <row r="68" spans="1:5" ht="12.75">
      <c r="A68" s="37" t="s">
        <v>55</v>
      </c>
      <c r="E68" s="38" t="s">
        <v>58</v>
      </c>
    </row>
    <row r="69" spans="1:5" ht="306">
      <c r="A69" s="39" t="s">
        <v>57</v>
      </c>
      <c r="E69" s="40" t="s">
        <v>8795</v>
      </c>
    </row>
    <row r="70" spans="1:5" ht="12.75">
      <c r="A70" t="s">
        <v>59</v>
      </c>
      <c r="E70" s="38" t="s">
        <v>58</v>
      </c>
    </row>
    <row r="71" spans="1:16" ht="12.75">
      <c r="A71" s="26" t="s">
        <v>50</v>
      </c>
      <c s="31" t="s">
        <v>8796</v>
      </c>
      <c s="31" t="s">
        <v>8797</v>
      </c>
      <c s="26" t="s">
        <v>52</v>
      </c>
      <c s="32" t="s">
        <v>8798</v>
      </c>
      <c s="33" t="s">
        <v>157</v>
      </c>
      <c s="34">
        <v>13.11267</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58</v>
      </c>
    </row>
    <row r="75" spans="1:18" ht="12.75" customHeight="1">
      <c r="A75" s="6" t="s">
        <v>47</v>
      </c>
      <c s="6"/>
      <c s="43" t="s">
        <v>1195</v>
      </c>
      <c s="6"/>
      <c s="29" t="s">
        <v>3640</v>
      </c>
      <c s="6"/>
      <c s="6"/>
      <c s="6"/>
      <c s="44">
        <f>0+Q75</f>
      </c>
      <c r="O75">
        <f>0+R75</f>
      </c>
      <c r="Q75">
        <f>0+I76+I80</f>
      </c>
      <c>
        <f>0+O76+O80</f>
      </c>
    </row>
    <row r="76" spans="1:16" ht="12.75">
      <c r="A76" s="26" t="s">
        <v>50</v>
      </c>
      <c s="31" t="s">
        <v>8799</v>
      </c>
      <c s="31" t="s">
        <v>8800</v>
      </c>
      <c s="26" t="s">
        <v>52</v>
      </c>
      <c s="32" t="s">
        <v>8801</v>
      </c>
      <c s="33" t="s">
        <v>2722</v>
      </c>
      <c s="34">
        <v>258.90695</v>
      </c>
      <c s="35">
        <v>0</v>
      </c>
      <c s="36">
        <f>ROUND(ROUND(H76,2)*ROUND(G76,5),2)</f>
      </c>
      <c r="O76">
        <f>(I76*21)/100</f>
      </c>
      <c t="s">
        <v>27</v>
      </c>
    </row>
    <row r="77" spans="1:5" ht="12.75">
      <c r="A77" s="37" t="s">
        <v>55</v>
      </c>
      <c r="E77" s="38" t="s">
        <v>58</v>
      </c>
    </row>
    <row r="78" spans="1:5" ht="140.25">
      <c r="A78" s="39" t="s">
        <v>57</v>
      </c>
      <c r="E78" s="40" t="s">
        <v>8802</v>
      </c>
    </row>
    <row r="79" spans="1:5" ht="12.75">
      <c r="A79" t="s">
        <v>59</v>
      </c>
      <c r="E79" s="38" t="s">
        <v>58</v>
      </c>
    </row>
    <row r="80" spans="1:16" ht="12.75">
      <c r="A80" s="26" t="s">
        <v>50</v>
      </c>
      <c s="31" t="s">
        <v>8803</v>
      </c>
      <c s="31" t="s">
        <v>8804</v>
      </c>
      <c s="26" t="s">
        <v>52</v>
      </c>
      <c s="32" t="s">
        <v>8805</v>
      </c>
      <c s="33" t="s">
        <v>2722</v>
      </c>
      <c s="34">
        <v>100.3275</v>
      </c>
      <c s="35">
        <v>0</v>
      </c>
      <c s="36">
        <f>ROUND(ROUND(H80,2)*ROUND(G80,5),2)</f>
      </c>
      <c r="O80">
        <f>(I80*21)/100</f>
      </c>
      <c t="s">
        <v>27</v>
      </c>
    </row>
    <row r="81" spans="1:5" ht="12.75">
      <c r="A81" s="37" t="s">
        <v>55</v>
      </c>
      <c r="E81" s="38" t="s">
        <v>58</v>
      </c>
    </row>
    <row r="82" spans="1:5" ht="12.75">
      <c r="A82" s="39" t="s">
        <v>57</v>
      </c>
      <c r="E82" s="40" t="s">
        <v>8806</v>
      </c>
    </row>
    <row r="83" spans="1:5" ht="12.75">
      <c r="A83" t="s">
        <v>59</v>
      </c>
      <c r="E83" s="38" t="s">
        <v>58</v>
      </c>
    </row>
    <row r="84" spans="1:18" ht="12.75" customHeight="1">
      <c r="A84" s="6" t="s">
        <v>47</v>
      </c>
      <c s="6"/>
      <c s="43" t="s">
        <v>3752</v>
      </c>
      <c s="6"/>
      <c s="29" t="s">
        <v>3752</v>
      </c>
      <c s="6"/>
      <c s="6"/>
      <c s="6"/>
      <c s="44">
        <f>0+Q84</f>
      </c>
      <c r="O84">
        <f>0+R84</f>
      </c>
      <c r="Q84">
        <f>0+I85+I89+I93</f>
      </c>
      <c>
        <f>0+O85+O89+O93</f>
      </c>
    </row>
    <row r="85" spans="1:16" ht="12.75">
      <c r="A85" s="26" t="s">
        <v>50</v>
      </c>
      <c s="31" t="s">
        <v>8807</v>
      </c>
      <c s="31" t="s">
        <v>8808</v>
      </c>
      <c s="26" t="s">
        <v>52</v>
      </c>
      <c s="32" t="s">
        <v>8544</v>
      </c>
      <c s="33" t="s">
        <v>54</v>
      </c>
      <c s="34">
        <v>190.26884</v>
      </c>
      <c s="35">
        <v>0</v>
      </c>
      <c s="36">
        <f>ROUND(ROUND(H85,2)*ROUND(G85,5),2)</f>
      </c>
      <c r="O85">
        <f>(I85*21)/100</f>
      </c>
      <c t="s">
        <v>27</v>
      </c>
    </row>
    <row r="86" spans="1:5" ht="12.75">
      <c r="A86" s="37" t="s">
        <v>55</v>
      </c>
      <c r="E86" s="38" t="s">
        <v>8809</v>
      </c>
    </row>
    <row r="87" spans="1:5" ht="25.5">
      <c r="A87" s="39" t="s">
        <v>57</v>
      </c>
      <c r="E87" s="40" t="s">
        <v>8810</v>
      </c>
    </row>
    <row r="88" spans="1:5" ht="12.75">
      <c r="A88" t="s">
        <v>59</v>
      </c>
      <c r="E88" s="38" t="s">
        <v>58</v>
      </c>
    </row>
    <row r="89" spans="1:16" ht="12.75">
      <c r="A89" s="26" t="s">
        <v>50</v>
      </c>
      <c s="31" t="s">
        <v>8811</v>
      </c>
      <c s="31" t="s">
        <v>8812</v>
      </c>
      <c s="26" t="s">
        <v>52</v>
      </c>
      <c s="32" t="s">
        <v>8544</v>
      </c>
      <c s="33" t="s">
        <v>54</v>
      </c>
      <c s="34">
        <v>39.33</v>
      </c>
      <c s="35">
        <v>0</v>
      </c>
      <c s="36">
        <f>ROUND(ROUND(H89,2)*ROUND(G89,5),2)</f>
      </c>
      <c r="O89">
        <f>(I89*21)/100</f>
      </c>
      <c t="s">
        <v>27</v>
      </c>
    </row>
    <row r="90" spans="1:5" ht="12.75">
      <c r="A90" s="37" t="s">
        <v>55</v>
      </c>
      <c r="E90" s="38" t="s">
        <v>8813</v>
      </c>
    </row>
    <row r="91" spans="1:5" ht="12.75">
      <c r="A91" s="39" t="s">
        <v>57</v>
      </c>
      <c r="E91" s="40" t="s">
        <v>8814</v>
      </c>
    </row>
    <row r="92" spans="1:5" ht="12.75">
      <c r="A92" t="s">
        <v>59</v>
      </c>
      <c r="E92" s="38" t="s">
        <v>58</v>
      </c>
    </row>
    <row r="93" spans="1:16" ht="12.75">
      <c r="A93" s="26" t="s">
        <v>50</v>
      </c>
      <c s="31" t="s">
        <v>8815</v>
      </c>
      <c s="31" t="s">
        <v>8816</v>
      </c>
      <c s="26" t="s">
        <v>52</v>
      </c>
      <c s="32" t="s">
        <v>8817</v>
      </c>
      <c s="33" t="s">
        <v>54</v>
      </c>
      <c s="34">
        <v>48.6125</v>
      </c>
      <c s="35">
        <v>0</v>
      </c>
      <c s="36">
        <f>ROUND(ROUND(H93,2)*ROUND(G93,5),2)</f>
      </c>
      <c r="O93">
        <f>(I93*21)/100</f>
      </c>
      <c t="s">
        <v>27</v>
      </c>
    </row>
    <row r="94" spans="1:5" ht="12.75">
      <c r="A94" s="37" t="s">
        <v>55</v>
      </c>
      <c r="E94" s="38" t="s">
        <v>8818</v>
      </c>
    </row>
    <row r="95" spans="1:5" ht="25.5">
      <c r="A95" s="39" t="s">
        <v>57</v>
      </c>
      <c r="E95" s="40" t="s">
        <v>8819</v>
      </c>
    </row>
    <row r="96" spans="1:5" ht="12.75">
      <c r="A96" t="s">
        <v>59</v>
      </c>
      <c r="E96"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8.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26</v>
      </c>
    </row>
    <row r="3" spans="1:16" ht="15" customHeight="1">
      <c r="A3" t="s">
        <v>11</v>
      </c>
      <c s="12" t="s">
        <v>13</v>
      </c>
      <c s="13" t="s">
        <v>14</v>
      </c>
      <c s="1"/>
      <c s="14" t="s">
        <v>15</v>
      </c>
      <c s="1"/>
      <c s="9"/>
      <c s="8" t="s">
        <v>3163</v>
      </c>
      <c s="41">
        <f>0+I9</f>
      </c>
      <c r="O3" t="s">
        <v>22</v>
      </c>
      <c t="s">
        <v>27</v>
      </c>
    </row>
    <row r="4" spans="1:16" ht="15" customHeight="1">
      <c r="A4" t="s">
        <v>16</v>
      </c>
      <c s="12" t="s">
        <v>17</v>
      </c>
      <c s="13" t="s">
        <v>3464</v>
      </c>
      <c s="1"/>
      <c s="14" t="s">
        <v>3465</v>
      </c>
      <c s="1"/>
      <c s="1"/>
      <c s="11"/>
      <c s="11"/>
      <c r="O4" t="s">
        <v>23</v>
      </c>
      <c t="s">
        <v>27</v>
      </c>
    </row>
    <row r="5" spans="1:16" ht="12.75" customHeight="1">
      <c r="A5" t="s">
        <v>20</v>
      </c>
      <c s="16" t="s">
        <v>21</v>
      </c>
      <c s="17" t="s">
        <v>3163</v>
      </c>
      <c s="6"/>
      <c s="18" t="s">
        <v>3163</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158</v>
      </c>
      <c s="27"/>
      <c s="29" t="s">
        <v>159</v>
      </c>
      <c s="27"/>
      <c s="27"/>
      <c s="27"/>
      <c s="30">
        <f>0+Q9</f>
      </c>
      <c r="O9">
        <f>0+R9</f>
      </c>
      <c r="Q9">
        <f>0+I10+I14+I18+I22+I26+I30+I34+I38+I42+I46+I50+I54+I58+I62+I66+I70+I74+I78+I82+I86+I90+I94+I98</f>
      </c>
      <c>
        <f>0+O10+O14+O18+O22+O26+O30+O34+O38+O42+O46+O50+O54+O58+O62+O66+O70+O74+O78+O82+O86+O90+O94+O98</f>
      </c>
    </row>
    <row r="10" spans="1:16" ht="12.75">
      <c r="A10" s="26" t="s">
        <v>50</v>
      </c>
      <c s="31" t="s">
        <v>8820</v>
      </c>
      <c s="31" t="s">
        <v>8821</v>
      </c>
      <c s="26" t="s">
        <v>52</v>
      </c>
      <c s="32" t="s">
        <v>8822</v>
      </c>
      <c s="33" t="s">
        <v>163</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8823</v>
      </c>
      <c s="31" t="s">
        <v>8824</v>
      </c>
      <c s="26" t="s">
        <v>52</v>
      </c>
      <c s="32" t="s">
        <v>8825</v>
      </c>
      <c s="33" t="s">
        <v>163</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25.5">
      <c r="A18" s="26" t="s">
        <v>50</v>
      </c>
      <c s="31" t="s">
        <v>8826</v>
      </c>
      <c s="31" t="s">
        <v>8827</v>
      </c>
      <c s="26" t="s">
        <v>52</v>
      </c>
      <c s="32" t="s">
        <v>8828</v>
      </c>
      <c s="33" t="s">
        <v>163</v>
      </c>
      <c s="34">
        <v>0</v>
      </c>
      <c s="35">
        <v>0</v>
      </c>
      <c s="36">
        <f>ROUND(ROUND(H18,2)*ROUND(G18,5),2)</f>
      </c>
      <c r="O18">
        <f>(I18*21)/100</f>
      </c>
      <c t="s">
        <v>27</v>
      </c>
    </row>
    <row r="19" spans="1:5" ht="12.75">
      <c r="A19" s="37" t="s">
        <v>55</v>
      </c>
      <c r="E19" s="38" t="s">
        <v>58</v>
      </c>
    </row>
    <row r="20" spans="1:5" ht="12.75">
      <c r="A20" s="39" t="s">
        <v>57</v>
      </c>
      <c r="E20" s="40" t="s">
        <v>8829</v>
      </c>
    </row>
    <row r="21" spans="1:5" ht="12.75">
      <c r="A21" t="s">
        <v>59</v>
      </c>
      <c r="E21" s="38" t="s">
        <v>58</v>
      </c>
    </row>
    <row r="22" spans="1:16" ht="12.75">
      <c r="A22" s="26" t="s">
        <v>50</v>
      </c>
      <c s="31" t="s">
        <v>8830</v>
      </c>
      <c s="31" t="s">
        <v>8831</v>
      </c>
      <c s="26" t="s">
        <v>52</v>
      </c>
      <c s="32" t="s">
        <v>8832</v>
      </c>
      <c s="33" t="s">
        <v>163</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8833</v>
      </c>
      <c s="31" t="s">
        <v>8834</v>
      </c>
      <c s="26" t="s">
        <v>52</v>
      </c>
      <c s="32" t="s">
        <v>8835</v>
      </c>
      <c s="33" t="s">
        <v>163</v>
      </c>
      <c s="34">
        <v>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8836</v>
      </c>
      <c s="31" t="s">
        <v>8837</v>
      </c>
      <c s="26" t="s">
        <v>52</v>
      </c>
      <c s="32" t="s">
        <v>8838</v>
      </c>
      <c s="33" t="s">
        <v>163</v>
      </c>
      <c s="34">
        <v>9</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8839</v>
      </c>
      <c s="31" t="s">
        <v>8840</v>
      </c>
      <c s="26" t="s">
        <v>52</v>
      </c>
      <c s="32" t="s">
        <v>8841</v>
      </c>
      <c s="33" t="s">
        <v>163</v>
      </c>
      <c s="34">
        <v>20</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25.5">
      <c r="A38" s="26" t="s">
        <v>50</v>
      </c>
      <c s="31" t="s">
        <v>8842</v>
      </c>
      <c s="31" t="s">
        <v>8843</v>
      </c>
      <c s="26" t="s">
        <v>52</v>
      </c>
      <c s="32" t="s">
        <v>8844</v>
      </c>
      <c s="33" t="s">
        <v>163</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8845</v>
      </c>
      <c s="31" t="s">
        <v>8846</v>
      </c>
      <c s="26" t="s">
        <v>52</v>
      </c>
      <c s="32" t="s">
        <v>8847</v>
      </c>
      <c s="33" t="s">
        <v>163</v>
      </c>
      <c s="34">
        <v>12</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25.5">
      <c r="A46" s="26" t="s">
        <v>50</v>
      </c>
      <c s="31" t="s">
        <v>8848</v>
      </c>
      <c s="31" t="s">
        <v>8849</v>
      </c>
      <c s="26" t="s">
        <v>52</v>
      </c>
      <c s="32" t="s">
        <v>8850</v>
      </c>
      <c s="33" t="s">
        <v>163</v>
      </c>
      <c s="34">
        <v>52</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25.5">
      <c r="A50" s="26" t="s">
        <v>50</v>
      </c>
      <c s="31" t="s">
        <v>8851</v>
      </c>
      <c s="31" t="s">
        <v>8852</v>
      </c>
      <c s="26" t="s">
        <v>52</v>
      </c>
      <c s="32" t="s">
        <v>8853</v>
      </c>
      <c s="33" t="s">
        <v>163</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25.5">
      <c r="A54" s="26" t="s">
        <v>50</v>
      </c>
      <c s="31" t="s">
        <v>8854</v>
      </c>
      <c s="31" t="s">
        <v>8855</v>
      </c>
      <c s="26" t="s">
        <v>52</v>
      </c>
      <c s="32" t="s">
        <v>8856</v>
      </c>
      <c s="33" t="s">
        <v>163</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8857</v>
      </c>
      <c s="31" t="s">
        <v>8858</v>
      </c>
      <c s="26" t="s">
        <v>52</v>
      </c>
      <c s="32" t="s">
        <v>8859</v>
      </c>
      <c s="33" t="s">
        <v>163</v>
      </c>
      <c s="34">
        <v>1</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25.5">
      <c r="A62" s="26" t="s">
        <v>50</v>
      </c>
      <c s="31" t="s">
        <v>8860</v>
      </c>
      <c s="31" t="s">
        <v>8861</v>
      </c>
      <c s="26" t="s">
        <v>52</v>
      </c>
      <c s="32" t="s">
        <v>8862</v>
      </c>
      <c s="33" t="s">
        <v>70</v>
      </c>
      <c s="34">
        <v>1</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25.5">
      <c r="A66" s="26" t="s">
        <v>50</v>
      </c>
      <c s="31" t="s">
        <v>8863</v>
      </c>
      <c s="31" t="s">
        <v>8864</v>
      </c>
      <c s="26" t="s">
        <v>52</v>
      </c>
      <c s="32" t="s">
        <v>8865</v>
      </c>
      <c s="33" t="s">
        <v>70</v>
      </c>
      <c s="34">
        <v>1</v>
      </c>
      <c s="35">
        <v>0</v>
      </c>
      <c s="36">
        <f>ROUND(ROUND(H66,2)*ROUND(G66,5),2)</f>
      </c>
      <c r="O66">
        <f>(I66*21)/100</f>
      </c>
      <c t="s">
        <v>27</v>
      </c>
    </row>
    <row r="67" spans="1:5" ht="89.25">
      <c r="A67" s="37" t="s">
        <v>55</v>
      </c>
      <c r="E67" s="38" t="s">
        <v>8866</v>
      </c>
    </row>
    <row r="68" spans="1:5" ht="12.75">
      <c r="A68" s="39" t="s">
        <v>57</v>
      </c>
      <c r="E68" s="40" t="s">
        <v>58</v>
      </c>
    </row>
    <row r="69" spans="1:5" ht="12.75">
      <c r="A69" t="s">
        <v>59</v>
      </c>
      <c r="E69" s="38" t="s">
        <v>58</v>
      </c>
    </row>
    <row r="70" spans="1:16" ht="12.75">
      <c r="A70" s="26" t="s">
        <v>50</v>
      </c>
      <c s="31" t="s">
        <v>8867</v>
      </c>
      <c s="31" t="s">
        <v>8868</v>
      </c>
      <c s="26" t="s">
        <v>52</v>
      </c>
      <c s="32" t="s">
        <v>8869</v>
      </c>
      <c s="33" t="s">
        <v>8870</v>
      </c>
      <c s="34">
        <v>6</v>
      </c>
      <c s="35">
        <v>0</v>
      </c>
      <c s="36">
        <f>ROUND(ROUND(H70,2)*ROUND(G70,5),2)</f>
      </c>
      <c r="O70">
        <f>(I70*21)/100</f>
      </c>
      <c t="s">
        <v>27</v>
      </c>
    </row>
    <row r="71" spans="1:5" ht="12.75">
      <c r="A71" s="37" t="s">
        <v>55</v>
      </c>
      <c r="E71" s="38" t="s">
        <v>58</v>
      </c>
    </row>
    <row r="72" spans="1:5" ht="12.75">
      <c r="A72" s="39" t="s">
        <v>57</v>
      </c>
      <c r="E72" s="40" t="s">
        <v>58</v>
      </c>
    </row>
    <row r="73" spans="1:5" ht="12.75">
      <c r="A73" t="s">
        <v>59</v>
      </c>
      <c r="E73" s="38" t="s">
        <v>58</v>
      </c>
    </row>
    <row r="74" spans="1:16" ht="12.75">
      <c r="A74" s="26" t="s">
        <v>50</v>
      </c>
      <c s="31" t="s">
        <v>8871</v>
      </c>
      <c s="31" t="s">
        <v>8872</v>
      </c>
      <c s="26" t="s">
        <v>52</v>
      </c>
      <c s="32" t="s">
        <v>8873</v>
      </c>
      <c s="33" t="s">
        <v>70</v>
      </c>
      <c s="34">
        <v>1</v>
      </c>
      <c s="35">
        <v>0</v>
      </c>
      <c s="36">
        <f>ROUND(ROUND(H74,2)*ROUND(G74,5),2)</f>
      </c>
      <c r="O74">
        <f>(I74*21)/100</f>
      </c>
      <c t="s">
        <v>27</v>
      </c>
    </row>
    <row r="75" spans="1:5" ht="12.75">
      <c r="A75" s="37" t="s">
        <v>55</v>
      </c>
      <c r="E75" s="38" t="s">
        <v>58</v>
      </c>
    </row>
    <row r="76" spans="1:5" ht="12.75">
      <c r="A76" s="39" t="s">
        <v>57</v>
      </c>
      <c r="E76" s="40" t="s">
        <v>58</v>
      </c>
    </row>
    <row r="77" spans="1:5" ht="12.75">
      <c r="A77" t="s">
        <v>59</v>
      </c>
      <c r="E77" s="38" t="s">
        <v>58</v>
      </c>
    </row>
    <row r="78" spans="1:16" ht="12.75">
      <c r="A78" s="26" t="s">
        <v>50</v>
      </c>
      <c s="31" t="s">
        <v>8874</v>
      </c>
      <c s="31" t="s">
        <v>8875</v>
      </c>
      <c s="26" t="s">
        <v>52</v>
      </c>
      <c s="32" t="s">
        <v>8876</v>
      </c>
      <c s="33" t="s">
        <v>70</v>
      </c>
      <c s="34">
        <v>1</v>
      </c>
      <c s="35">
        <v>0</v>
      </c>
      <c s="36">
        <f>ROUND(ROUND(H78,2)*ROUND(G78,5),2)</f>
      </c>
      <c r="O78">
        <f>(I78*21)/100</f>
      </c>
      <c t="s">
        <v>27</v>
      </c>
    </row>
    <row r="79" spans="1:5" ht="12.75">
      <c r="A79" s="37" t="s">
        <v>55</v>
      </c>
      <c r="E79" s="38" t="s">
        <v>58</v>
      </c>
    </row>
    <row r="80" spans="1:5" ht="12.75">
      <c r="A80" s="39" t="s">
        <v>57</v>
      </c>
      <c r="E80" s="40" t="s">
        <v>58</v>
      </c>
    </row>
    <row r="81" spans="1:5" ht="12.75">
      <c r="A81" t="s">
        <v>59</v>
      </c>
      <c r="E81" s="38" t="s">
        <v>58</v>
      </c>
    </row>
    <row r="82" spans="1:16" ht="25.5">
      <c r="A82" s="26" t="s">
        <v>50</v>
      </c>
      <c s="31" t="s">
        <v>8877</v>
      </c>
      <c s="31" t="s">
        <v>8878</v>
      </c>
      <c s="26" t="s">
        <v>52</v>
      </c>
      <c s="32" t="s">
        <v>8879</v>
      </c>
      <c s="33" t="s">
        <v>70</v>
      </c>
      <c s="34">
        <v>1</v>
      </c>
      <c s="35">
        <v>0</v>
      </c>
      <c s="36">
        <f>ROUND(ROUND(H82,2)*ROUND(G82,5),2)</f>
      </c>
      <c r="O82">
        <f>(I82*21)/100</f>
      </c>
      <c t="s">
        <v>27</v>
      </c>
    </row>
    <row r="83" spans="1:5" ht="12.75">
      <c r="A83" s="37" t="s">
        <v>55</v>
      </c>
      <c r="E83" s="38" t="s">
        <v>58</v>
      </c>
    </row>
    <row r="84" spans="1:5" ht="12.75">
      <c r="A84" s="39" t="s">
        <v>57</v>
      </c>
      <c r="E84" s="40" t="s">
        <v>58</v>
      </c>
    </row>
    <row r="85" spans="1:5" ht="12.75">
      <c r="A85" t="s">
        <v>59</v>
      </c>
      <c r="E85" s="38" t="s">
        <v>58</v>
      </c>
    </row>
    <row r="86" spans="1:16" ht="12.75">
      <c r="A86" s="26" t="s">
        <v>50</v>
      </c>
      <c s="31" t="s">
        <v>8880</v>
      </c>
      <c s="31" t="s">
        <v>8881</v>
      </c>
      <c s="26" t="s">
        <v>52</v>
      </c>
      <c s="32" t="s">
        <v>8882</v>
      </c>
      <c s="33" t="s">
        <v>70</v>
      </c>
      <c s="34">
        <v>1</v>
      </c>
      <c s="35">
        <v>0</v>
      </c>
      <c s="36">
        <f>ROUND(ROUND(H86,2)*ROUND(G86,5),2)</f>
      </c>
      <c r="O86">
        <f>(I86*21)/100</f>
      </c>
      <c t="s">
        <v>27</v>
      </c>
    </row>
    <row r="87" spans="1:5" ht="12.75">
      <c r="A87" s="37" t="s">
        <v>55</v>
      </c>
      <c r="E87" s="38" t="s">
        <v>58</v>
      </c>
    </row>
    <row r="88" spans="1:5" ht="12.75">
      <c r="A88" s="39" t="s">
        <v>57</v>
      </c>
      <c r="E88" s="40" t="s">
        <v>58</v>
      </c>
    </row>
    <row r="89" spans="1:5" ht="12.75">
      <c r="A89" t="s">
        <v>59</v>
      </c>
      <c r="E89" s="38" t="s">
        <v>58</v>
      </c>
    </row>
    <row r="90" spans="1:16" ht="25.5">
      <c r="A90" s="26" t="s">
        <v>50</v>
      </c>
      <c s="31" t="s">
        <v>8883</v>
      </c>
      <c s="31" t="s">
        <v>8884</v>
      </c>
      <c s="26" t="s">
        <v>52</v>
      </c>
      <c s="32" t="s">
        <v>8885</v>
      </c>
      <c s="33" t="s">
        <v>70</v>
      </c>
      <c s="34">
        <v>1</v>
      </c>
      <c s="35">
        <v>0</v>
      </c>
      <c s="36">
        <f>ROUND(ROUND(H90,2)*ROUND(G90,5),2)</f>
      </c>
      <c r="O90">
        <f>(I90*21)/100</f>
      </c>
      <c t="s">
        <v>27</v>
      </c>
    </row>
    <row r="91" spans="1:5" ht="12.75">
      <c r="A91" s="37" t="s">
        <v>55</v>
      </c>
      <c r="E91" s="38" t="s">
        <v>58</v>
      </c>
    </row>
    <row r="92" spans="1:5" ht="12.75">
      <c r="A92" s="39" t="s">
        <v>57</v>
      </c>
      <c r="E92" s="40" t="s">
        <v>8886</v>
      </c>
    </row>
    <row r="93" spans="1:5" ht="12.75">
      <c r="A93" t="s">
        <v>59</v>
      </c>
      <c r="E93" s="38" t="s">
        <v>58</v>
      </c>
    </row>
    <row r="94" spans="1:16" ht="25.5">
      <c r="A94" s="26" t="s">
        <v>50</v>
      </c>
      <c s="31" t="s">
        <v>8887</v>
      </c>
      <c s="31" t="s">
        <v>8888</v>
      </c>
      <c s="26" t="s">
        <v>52</v>
      </c>
      <c s="32" t="s">
        <v>8889</v>
      </c>
      <c s="33" t="s">
        <v>70</v>
      </c>
      <c s="34">
        <v>1</v>
      </c>
      <c s="35">
        <v>0</v>
      </c>
      <c s="36">
        <f>ROUND(ROUND(H94,2)*ROUND(G94,5),2)</f>
      </c>
      <c r="O94">
        <f>(I94*21)/100</f>
      </c>
      <c t="s">
        <v>27</v>
      </c>
    </row>
    <row r="95" spans="1:5" ht="12.75">
      <c r="A95" s="37" t="s">
        <v>55</v>
      </c>
      <c r="E95" s="38" t="s">
        <v>58</v>
      </c>
    </row>
    <row r="96" spans="1:5" ht="12.75">
      <c r="A96" s="39" t="s">
        <v>57</v>
      </c>
      <c r="E96" s="40" t="s">
        <v>8890</v>
      </c>
    </row>
    <row r="97" spans="1:5" ht="12.75">
      <c r="A97" t="s">
        <v>59</v>
      </c>
      <c r="E97" s="38" t="s">
        <v>58</v>
      </c>
    </row>
    <row r="98" spans="1:16" ht="25.5">
      <c r="A98" s="26" t="s">
        <v>50</v>
      </c>
      <c s="31" t="s">
        <v>8891</v>
      </c>
      <c s="31" t="s">
        <v>8892</v>
      </c>
      <c s="26" t="s">
        <v>52</v>
      </c>
      <c s="32" t="s">
        <v>8893</v>
      </c>
      <c s="33" t="s">
        <v>70</v>
      </c>
      <c s="34">
        <v>1</v>
      </c>
      <c s="35">
        <v>0</v>
      </c>
      <c s="36">
        <f>ROUND(ROUND(H98,2)*ROUND(G98,5),2)</f>
      </c>
      <c r="O98">
        <f>(I98*21)/100</f>
      </c>
      <c t="s">
        <v>27</v>
      </c>
    </row>
    <row r="99" spans="1:5" ht="12.75">
      <c r="A99" s="37" t="s">
        <v>55</v>
      </c>
      <c r="E99" s="38" t="s">
        <v>58</v>
      </c>
    </row>
    <row r="100" spans="1:5" ht="25.5">
      <c r="A100" s="39" t="s">
        <v>57</v>
      </c>
      <c r="E100" s="40" t="s">
        <v>8894</v>
      </c>
    </row>
    <row r="101" spans="1:5" ht="12.75">
      <c r="A101" t="s">
        <v>59</v>
      </c>
      <c r="E101"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0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0+O9+O26+O39+O68+O157</f>
      </c>
      <c t="s">
        <v>26</v>
      </c>
    </row>
    <row r="3" spans="1:16" ht="15" customHeight="1">
      <c r="A3" t="s">
        <v>11</v>
      </c>
      <c s="12" t="s">
        <v>13</v>
      </c>
      <c s="13" t="s">
        <v>14</v>
      </c>
      <c s="1"/>
      <c s="14" t="s">
        <v>15</v>
      </c>
      <c s="1"/>
      <c s="9"/>
      <c s="8" t="s">
        <v>850</v>
      </c>
      <c s="41">
        <f>0+I9+I26+I39+I68+I157</f>
      </c>
      <c r="O3" t="s">
        <v>22</v>
      </c>
      <c t="s">
        <v>27</v>
      </c>
    </row>
    <row r="4" spans="1:16" ht="15" customHeight="1">
      <c r="A4" t="s">
        <v>16</v>
      </c>
      <c s="12" t="s">
        <v>17</v>
      </c>
      <c s="13" t="s">
        <v>61</v>
      </c>
      <c s="1"/>
      <c s="14" t="s">
        <v>62</v>
      </c>
      <c s="1"/>
      <c s="1"/>
      <c s="11"/>
      <c s="11"/>
      <c r="O4" t="s">
        <v>23</v>
      </c>
      <c t="s">
        <v>27</v>
      </c>
    </row>
    <row r="5" spans="1:16" ht="12.75" customHeight="1">
      <c r="A5" t="s">
        <v>20</v>
      </c>
      <c s="16" t="s">
        <v>21</v>
      </c>
      <c s="17" t="s">
        <v>850</v>
      </c>
      <c s="6"/>
      <c s="18" t="s">
        <v>851</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853</v>
      </c>
      <c s="27"/>
      <c s="29" t="s">
        <v>854</v>
      </c>
      <c s="27"/>
      <c s="27"/>
      <c s="27"/>
      <c s="30">
        <f>0+Q9</f>
      </c>
      <c r="O9">
        <f>0+R9</f>
      </c>
      <c r="Q9">
        <f>0+I10+I14+I18+I22</f>
      </c>
      <c>
        <f>0+O10+O14+O18+O22</f>
      </c>
    </row>
    <row r="10" spans="1:16" ht="12.75">
      <c r="A10" s="26" t="s">
        <v>50</v>
      </c>
      <c s="31" t="s">
        <v>855</v>
      </c>
      <c s="31" t="s">
        <v>856</v>
      </c>
      <c s="26" t="s">
        <v>52</v>
      </c>
      <c s="32" t="s">
        <v>857</v>
      </c>
      <c s="33" t="s">
        <v>858</v>
      </c>
      <c s="34">
        <v>64.9</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859</v>
      </c>
      <c s="31" t="s">
        <v>860</v>
      </c>
      <c s="26" t="s">
        <v>52</v>
      </c>
      <c s="32" t="s">
        <v>861</v>
      </c>
      <c s="33" t="s">
        <v>858</v>
      </c>
      <c s="34">
        <v>43.2</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862</v>
      </c>
      <c s="31" t="s">
        <v>863</v>
      </c>
      <c s="26" t="s">
        <v>52</v>
      </c>
      <c s="32" t="s">
        <v>864</v>
      </c>
      <c s="33" t="s">
        <v>858</v>
      </c>
      <c s="34">
        <v>241.9</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865</v>
      </c>
      <c s="31" t="s">
        <v>866</v>
      </c>
      <c s="26" t="s">
        <v>52</v>
      </c>
      <c s="32" t="s">
        <v>867</v>
      </c>
      <c s="33" t="s">
        <v>858</v>
      </c>
      <c s="34">
        <v>6</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8" ht="12.75" customHeight="1">
      <c r="A26" s="6" t="s">
        <v>47</v>
      </c>
      <c s="6"/>
      <c s="43" t="s">
        <v>868</v>
      </c>
      <c s="6"/>
      <c s="29" t="s">
        <v>869</v>
      </c>
      <c s="6"/>
      <c s="6"/>
      <c s="6"/>
      <c s="44">
        <f>0+Q26</f>
      </c>
      <c r="O26">
        <f>0+R26</f>
      </c>
      <c r="Q26">
        <f>0+I27+I31+I35</f>
      </c>
      <c>
        <f>0+O27+O31+O35</f>
      </c>
    </row>
    <row r="27" spans="1:16" ht="12.75">
      <c r="A27" s="26" t="s">
        <v>50</v>
      </c>
      <c s="31" t="s">
        <v>870</v>
      </c>
      <c s="31" t="s">
        <v>871</v>
      </c>
      <c s="26" t="s">
        <v>52</v>
      </c>
      <c s="32" t="s">
        <v>872</v>
      </c>
      <c s="33" t="s">
        <v>858</v>
      </c>
      <c s="34">
        <v>8</v>
      </c>
      <c s="35">
        <v>0</v>
      </c>
      <c s="36">
        <f>ROUND(ROUND(H27,2)*ROUND(G27,5),2)</f>
      </c>
      <c r="O27">
        <f>(I27*21)/100</f>
      </c>
      <c t="s">
        <v>27</v>
      </c>
    </row>
    <row r="28" spans="1:5" ht="12.75">
      <c r="A28" s="37" t="s">
        <v>55</v>
      </c>
      <c r="E28" s="38" t="s">
        <v>58</v>
      </c>
    </row>
    <row r="29" spans="1:5" ht="12.75">
      <c r="A29" s="39" t="s">
        <v>57</v>
      </c>
      <c r="E29" s="40" t="s">
        <v>58</v>
      </c>
    </row>
    <row r="30" spans="1:5" ht="12.75">
      <c r="A30" t="s">
        <v>59</v>
      </c>
      <c r="E30" s="38" t="s">
        <v>58</v>
      </c>
    </row>
    <row r="31" spans="1:16" ht="12.75">
      <c r="A31" s="26" t="s">
        <v>50</v>
      </c>
      <c s="31" t="s">
        <v>873</v>
      </c>
      <c s="31" t="s">
        <v>874</v>
      </c>
      <c s="26" t="s">
        <v>52</v>
      </c>
      <c s="32" t="s">
        <v>875</v>
      </c>
      <c s="33" t="s">
        <v>858</v>
      </c>
      <c s="34">
        <v>51.6</v>
      </c>
      <c s="35">
        <v>0</v>
      </c>
      <c s="36">
        <f>ROUND(ROUND(H31,2)*ROUND(G31,5),2)</f>
      </c>
      <c r="O31">
        <f>(I31*21)/100</f>
      </c>
      <c t="s">
        <v>27</v>
      </c>
    </row>
    <row r="32" spans="1:5" ht="12.75">
      <c r="A32" s="37" t="s">
        <v>55</v>
      </c>
      <c r="E32" s="38" t="s">
        <v>58</v>
      </c>
    </row>
    <row r="33" spans="1:5" ht="12.75">
      <c r="A33" s="39" t="s">
        <v>57</v>
      </c>
      <c r="E33" s="40" t="s">
        <v>58</v>
      </c>
    </row>
    <row r="34" spans="1:5" ht="12.75">
      <c r="A34" t="s">
        <v>59</v>
      </c>
      <c r="E34" s="38" t="s">
        <v>58</v>
      </c>
    </row>
    <row r="35" spans="1:16" ht="12.75">
      <c r="A35" s="26" t="s">
        <v>50</v>
      </c>
      <c s="31" t="s">
        <v>876</v>
      </c>
      <c s="31" t="s">
        <v>877</v>
      </c>
      <c s="26" t="s">
        <v>52</v>
      </c>
      <c s="32" t="s">
        <v>878</v>
      </c>
      <c s="33" t="s">
        <v>175</v>
      </c>
      <c s="34">
        <v>15</v>
      </c>
      <c s="35">
        <v>0</v>
      </c>
      <c s="36">
        <f>ROUND(ROUND(H35,2)*ROUND(G35,5),2)</f>
      </c>
      <c r="O35">
        <f>(I35*21)/100</f>
      </c>
      <c t="s">
        <v>27</v>
      </c>
    </row>
    <row r="36" spans="1:5" ht="12.75">
      <c r="A36" s="37" t="s">
        <v>55</v>
      </c>
      <c r="E36" s="38" t="s">
        <v>58</v>
      </c>
    </row>
    <row r="37" spans="1:5" ht="12.75">
      <c r="A37" s="39" t="s">
        <v>57</v>
      </c>
      <c r="E37" s="40" t="s">
        <v>58</v>
      </c>
    </row>
    <row r="38" spans="1:5" ht="12.75">
      <c r="A38" t="s">
        <v>59</v>
      </c>
      <c r="E38" s="38" t="s">
        <v>58</v>
      </c>
    </row>
    <row r="39" spans="1:18" ht="12.75" customHeight="1">
      <c r="A39" s="6" t="s">
        <v>47</v>
      </c>
      <c s="6"/>
      <c s="43" t="s">
        <v>879</v>
      </c>
      <c s="6"/>
      <c s="29" t="s">
        <v>880</v>
      </c>
      <c s="6"/>
      <c s="6"/>
      <c s="6"/>
      <c s="44">
        <f>0+Q39</f>
      </c>
      <c r="O39">
        <f>0+R39</f>
      </c>
      <c r="Q39">
        <f>0+I40+I44+I48+I52+I56+I60+I64</f>
      </c>
      <c>
        <f>0+O40+O44+O48+O52+O56+O60+O64</f>
      </c>
    </row>
    <row r="40" spans="1:16" ht="12.75">
      <c r="A40" s="26" t="s">
        <v>50</v>
      </c>
      <c s="31" t="s">
        <v>881</v>
      </c>
      <c s="31" t="s">
        <v>882</v>
      </c>
      <c s="26" t="s">
        <v>52</v>
      </c>
      <c s="32" t="s">
        <v>883</v>
      </c>
      <c s="33" t="s">
        <v>858</v>
      </c>
      <c s="34">
        <v>35.5</v>
      </c>
      <c s="35">
        <v>0</v>
      </c>
      <c s="36">
        <f>ROUND(ROUND(H40,2)*ROUND(G40,5),2)</f>
      </c>
      <c r="O40">
        <f>(I40*21)/100</f>
      </c>
      <c t="s">
        <v>27</v>
      </c>
    </row>
    <row r="41" spans="1:5" ht="12.75">
      <c r="A41" s="37" t="s">
        <v>55</v>
      </c>
      <c r="E41" s="38" t="s">
        <v>58</v>
      </c>
    </row>
    <row r="42" spans="1:5" ht="12.75">
      <c r="A42" s="39" t="s">
        <v>57</v>
      </c>
      <c r="E42" s="40" t="s">
        <v>58</v>
      </c>
    </row>
    <row r="43" spans="1:5" ht="12.75">
      <c r="A43" t="s">
        <v>59</v>
      </c>
      <c r="E43" s="38" t="s">
        <v>58</v>
      </c>
    </row>
    <row r="44" spans="1:16" ht="12.75">
      <c r="A44" s="26" t="s">
        <v>50</v>
      </c>
      <c s="31" t="s">
        <v>884</v>
      </c>
      <c s="31" t="s">
        <v>885</v>
      </c>
      <c s="26" t="s">
        <v>52</v>
      </c>
      <c s="32" t="s">
        <v>886</v>
      </c>
      <c s="33" t="s">
        <v>858</v>
      </c>
      <c s="34">
        <v>54.7</v>
      </c>
      <c s="35">
        <v>0</v>
      </c>
      <c s="36">
        <f>ROUND(ROUND(H44,2)*ROUND(G44,5),2)</f>
      </c>
      <c r="O44">
        <f>(I44*21)/100</f>
      </c>
      <c t="s">
        <v>27</v>
      </c>
    </row>
    <row r="45" spans="1:5" ht="12.75">
      <c r="A45" s="37" t="s">
        <v>55</v>
      </c>
      <c r="E45" s="38" t="s">
        <v>58</v>
      </c>
    </row>
    <row r="46" spans="1:5" ht="12.75">
      <c r="A46" s="39" t="s">
        <v>57</v>
      </c>
      <c r="E46" s="40" t="s">
        <v>58</v>
      </c>
    </row>
    <row r="47" spans="1:5" ht="12.75">
      <c r="A47" t="s">
        <v>59</v>
      </c>
      <c r="E47" s="38" t="s">
        <v>58</v>
      </c>
    </row>
    <row r="48" spans="1:16" ht="12.75">
      <c r="A48" s="26" t="s">
        <v>50</v>
      </c>
      <c s="31" t="s">
        <v>887</v>
      </c>
      <c s="31" t="s">
        <v>888</v>
      </c>
      <c s="26" t="s">
        <v>52</v>
      </c>
      <c s="32" t="s">
        <v>889</v>
      </c>
      <c s="33" t="s">
        <v>858</v>
      </c>
      <c s="34">
        <v>20</v>
      </c>
      <c s="35">
        <v>0</v>
      </c>
      <c s="36">
        <f>ROUND(ROUND(H48,2)*ROUND(G48,5),2)</f>
      </c>
      <c r="O48">
        <f>(I48*21)/100</f>
      </c>
      <c t="s">
        <v>27</v>
      </c>
    </row>
    <row r="49" spans="1:5" ht="12.75">
      <c r="A49" s="37" t="s">
        <v>55</v>
      </c>
      <c r="E49" s="38" t="s">
        <v>58</v>
      </c>
    </row>
    <row r="50" spans="1:5" ht="12.75">
      <c r="A50" s="39" t="s">
        <v>57</v>
      </c>
      <c r="E50" s="40" t="s">
        <v>58</v>
      </c>
    </row>
    <row r="51" spans="1:5" ht="12.75">
      <c r="A51" t="s">
        <v>59</v>
      </c>
      <c r="E51" s="38" t="s">
        <v>58</v>
      </c>
    </row>
    <row r="52" spans="1:16" ht="12.75">
      <c r="A52" s="26" t="s">
        <v>50</v>
      </c>
      <c s="31" t="s">
        <v>890</v>
      </c>
      <c s="31" t="s">
        <v>891</v>
      </c>
      <c s="26" t="s">
        <v>52</v>
      </c>
      <c s="32" t="s">
        <v>892</v>
      </c>
      <c s="33" t="s">
        <v>858</v>
      </c>
      <c s="34">
        <v>33.8</v>
      </c>
      <c s="35">
        <v>0</v>
      </c>
      <c s="36">
        <f>ROUND(ROUND(H52,2)*ROUND(G52,5),2)</f>
      </c>
      <c r="O52">
        <f>(I52*21)/100</f>
      </c>
      <c t="s">
        <v>27</v>
      </c>
    </row>
    <row r="53" spans="1:5" ht="12.75">
      <c r="A53" s="37" t="s">
        <v>55</v>
      </c>
      <c r="E53" s="38" t="s">
        <v>58</v>
      </c>
    </row>
    <row r="54" spans="1:5" ht="12.75">
      <c r="A54" s="39" t="s">
        <v>57</v>
      </c>
      <c r="E54" s="40" t="s">
        <v>58</v>
      </c>
    </row>
    <row r="55" spans="1:5" ht="12.75">
      <c r="A55" t="s">
        <v>59</v>
      </c>
      <c r="E55" s="38" t="s">
        <v>58</v>
      </c>
    </row>
    <row r="56" spans="1:16" ht="25.5">
      <c r="A56" s="26" t="s">
        <v>50</v>
      </c>
      <c s="31" t="s">
        <v>893</v>
      </c>
      <c s="31" t="s">
        <v>894</v>
      </c>
      <c s="26" t="s">
        <v>52</v>
      </c>
      <c s="32" t="s">
        <v>895</v>
      </c>
      <c s="33" t="s">
        <v>858</v>
      </c>
      <c s="34">
        <v>189.8</v>
      </c>
      <c s="35">
        <v>0</v>
      </c>
      <c s="36">
        <f>ROUND(ROUND(H56,2)*ROUND(G56,5),2)</f>
      </c>
      <c r="O56">
        <f>(I56*21)/100</f>
      </c>
      <c t="s">
        <v>27</v>
      </c>
    </row>
    <row r="57" spans="1:5" ht="12.75">
      <c r="A57" s="37" t="s">
        <v>55</v>
      </c>
      <c r="E57" s="38" t="s">
        <v>58</v>
      </c>
    </row>
    <row r="58" spans="1:5" ht="12.75">
      <c r="A58" s="39" t="s">
        <v>57</v>
      </c>
      <c r="E58" s="40" t="s">
        <v>58</v>
      </c>
    </row>
    <row r="59" spans="1:5" ht="12.75">
      <c r="A59" t="s">
        <v>59</v>
      </c>
      <c r="E59" s="38" t="s">
        <v>58</v>
      </c>
    </row>
    <row r="60" spans="1:16" ht="12.75">
      <c r="A60" s="26" t="s">
        <v>50</v>
      </c>
      <c s="31" t="s">
        <v>896</v>
      </c>
      <c s="31" t="s">
        <v>897</v>
      </c>
      <c s="26" t="s">
        <v>52</v>
      </c>
      <c s="32" t="s">
        <v>898</v>
      </c>
      <c s="33" t="s">
        <v>858</v>
      </c>
      <c s="34">
        <v>60.3</v>
      </c>
      <c s="35">
        <v>0</v>
      </c>
      <c s="36">
        <f>ROUND(ROUND(H60,2)*ROUND(G60,5),2)</f>
      </c>
      <c r="O60">
        <f>(I60*21)/100</f>
      </c>
      <c t="s">
        <v>27</v>
      </c>
    </row>
    <row r="61" spans="1:5" ht="12.75">
      <c r="A61" s="37" t="s">
        <v>55</v>
      </c>
      <c r="E61" s="38" t="s">
        <v>58</v>
      </c>
    </row>
    <row r="62" spans="1:5" ht="12.75">
      <c r="A62" s="39" t="s">
        <v>57</v>
      </c>
      <c r="E62" s="40" t="s">
        <v>58</v>
      </c>
    </row>
    <row r="63" spans="1:5" ht="12.75">
      <c r="A63" t="s">
        <v>59</v>
      </c>
      <c r="E63" s="38" t="s">
        <v>58</v>
      </c>
    </row>
    <row r="64" spans="1:16" ht="12.75">
      <c r="A64" s="26" t="s">
        <v>50</v>
      </c>
      <c s="31" t="s">
        <v>899</v>
      </c>
      <c s="31" t="s">
        <v>900</v>
      </c>
      <c s="26" t="s">
        <v>52</v>
      </c>
      <c s="32" t="s">
        <v>901</v>
      </c>
      <c s="33" t="s">
        <v>175</v>
      </c>
      <c s="34">
        <v>5</v>
      </c>
      <c s="35">
        <v>0</v>
      </c>
      <c s="36">
        <f>ROUND(ROUND(H64,2)*ROUND(G64,5),2)</f>
      </c>
      <c r="O64">
        <f>(I64*21)/100</f>
      </c>
      <c t="s">
        <v>27</v>
      </c>
    </row>
    <row r="65" spans="1:5" ht="12.75">
      <c r="A65" s="37" t="s">
        <v>55</v>
      </c>
      <c r="E65" s="38" t="s">
        <v>58</v>
      </c>
    </row>
    <row r="66" spans="1:5" ht="12.75">
      <c r="A66" s="39" t="s">
        <v>57</v>
      </c>
      <c r="E66" s="40" t="s">
        <v>58</v>
      </c>
    </row>
    <row r="67" spans="1:5" ht="12.75">
      <c r="A67" t="s">
        <v>59</v>
      </c>
      <c r="E67" s="38" t="s">
        <v>58</v>
      </c>
    </row>
    <row r="68" spans="1:18" ht="12.75" customHeight="1">
      <c r="A68" s="6" t="s">
        <v>47</v>
      </c>
      <c s="6"/>
      <c s="43" t="s">
        <v>902</v>
      </c>
      <c s="6"/>
      <c s="29" t="s">
        <v>903</v>
      </c>
      <c s="6"/>
      <c s="6"/>
      <c s="6"/>
      <c s="44">
        <f>0+Q68</f>
      </c>
      <c r="O68">
        <f>0+R68</f>
      </c>
      <c r="Q68">
        <f>0+I69+I73+I77+I81+I85+I89+I93+I97+I101+I105+I109+I113+I117+I121+I125+I129+I133+I137+I141+I145+I149+I153</f>
      </c>
      <c>
        <f>0+O69+O73+O77+O81+O85+O89+O93+O97+O101+O105+O109+O113+O117+O121+O125+O129+O133+O137+O141+O145+O149+O153</f>
      </c>
    </row>
    <row r="69" spans="1:16" ht="12.75">
      <c r="A69" s="26" t="s">
        <v>50</v>
      </c>
      <c s="31" t="s">
        <v>904</v>
      </c>
      <c s="31" t="s">
        <v>905</v>
      </c>
      <c s="26" t="s">
        <v>52</v>
      </c>
      <c s="32" t="s">
        <v>906</v>
      </c>
      <c s="33" t="s">
        <v>175</v>
      </c>
      <c s="34">
        <v>1</v>
      </c>
      <c s="35">
        <v>0</v>
      </c>
      <c s="36">
        <f>ROUND(ROUND(H69,2)*ROUND(G69,5),2)</f>
      </c>
      <c r="O69">
        <f>(I69*21)/100</f>
      </c>
      <c t="s">
        <v>27</v>
      </c>
    </row>
    <row r="70" spans="1:5" ht="12.75">
      <c r="A70" s="37" t="s">
        <v>55</v>
      </c>
      <c r="E70" s="38" t="s">
        <v>58</v>
      </c>
    </row>
    <row r="71" spans="1:5" ht="12.75">
      <c r="A71" s="39" t="s">
        <v>57</v>
      </c>
      <c r="E71" s="40" t="s">
        <v>58</v>
      </c>
    </row>
    <row r="72" spans="1:5" ht="12.75">
      <c r="A72" t="s">
        <v>59</v>
      </c>
      <c r="E72" s="38" t="s">
        <v>58</v>
      </c>
    </row>
    <row r="73" spans="1:16" ht="12.75">
      <c r="A73" s="26" t="s">
        <v>50</v>
      </c>
      <c s="31" t="s">
        <v>907</v>
      </c>
      <c s="31" t="s">
        <v>908</v>
      </c>
      <c s="26" t="s">
        <v>52</v>
      </c>
      <c s="32" t="s">
        <v>909</v>
      </c>
      <c s="33" t="s">
        <v>175</v>
      </c>
      <c s="34">
        <v>19</v>
      </c>
      <c s="35">
        <v>0</v>
      </c>
      <c s="36">
        <f>ROUND(ROUND(H73,2)*ROUND(G73,5),2)</f>
      </c>
      <c r="O73">
        <f>(I73*21)/100</f>
      </c>
      <c t="s">
        <v>27</v>
      </c>
    </row>
    <row r="74" spans="1:5" ht="12.75">
      <c r="A74" s="37" t="s">
        <v>55</v>
      </c>
      <c r="E74" s="38" t="s">
        <v>58</v>
      </c>
    </row>
    <row r="75" spans="1:5" ht="12.75">
      <c r="A75" s="39" t="s">
        <v>57</v>
      </c>
      <c r="E75" s="40" t="s">
        <v>58</v>
      </c>
    </row>
    <row r="76" spans="1:5" ht="12.75">
      <c r="A76" t="s">
        <v>59</v>
      </c>
      <c r="E76" s="38" t="s">
        <v>58</v>
      </c>
    </row>
    <row r="77" spans="1:16" ht="12.75">
      <c r="A77" s="26" t="s">
        <v>50</v>
      </c>
      <c s="31" t="s">
        <v>910</v>
      </c>
      <c s="31" t="s">
        <v>911</v>
      </c>
      <c s="26" t="s">
        <v>52</v>
      </c>
      <c s="32" t="s">
        <v>912</v>
      </c>
      <c s="33" t="s">
        <v>175</v>
      </c>
      <c s="34">
        <v>1</v>
      </c>
      <c s="35">
        <v>0</v>
      </c>
      <c s="36">
        <f>ROUND(ROUND(H77,2)*ROUND(G77,5),2)</f>
      </c>
      <c r="O77">
        <f>(I77*21)/100</f>
      </c>
      <c t="s">
        <v>27</v>
      </c>
    </row>
    <row r="78" spans="1:5" ht="12.75">
      <c r="A78" s="37" t="s">
        <v>55</v>
      </c>
      <c r="E78" s="38" t="s">
        <v>58</v>
      </c>
    </row>
    <row r="79" spans="1:5" ht="12.75">
      <c r="A79" s="39" t="s">
        <v>57</v>
      </c>
      <c r="E79" s="40" t="s">
        <v>58</v>
      </c>
    </row>
    <row r="80" spans="1:5" ht="12.75">
      <c r="A80" t="s">
        <v>59</v>
      </c>
      <c r="E80" s="38" t="s">
        <v>58</v>
      </c>
    </row>
    <row r="81" spans="1:16" ht="12.75">
      <c r="A81" s="26" t="s">
        <v>50</v>
      </c>
      <c s="31" t="s">
        <v>913</v>
      </c>
      <c s="31" t="s">
        <v>914</v>
      </c>
      <c s="26" t="s">
        <v>52</v>
      </c>
      <c s="32" t="s">
        <v>915</v>
      </c>
      <c s="33" t="s">
        <v>175</v>
      </c>
      <c s="34">
        <v>4</v>
      </c>
      <c s="35">
        <v>0</v>
      </c>
      <c s="36">
        <f>ROUND(ROUND(H81,2)*ROUND(G81,5),2)</f>
      </c>
      <c r="O81">
        <f>(I81*21)/100</f>
      </c>
      <c t="s">
        <v>27</v>
      </c>
    </row>
    <row r="82" spans="1:5" ht="12.75">
      <c r="A82" s="37" t="s">
        <v>55</v>
      </c>
      <c r="E82" s="38" t="s">
        <v>58</v>
      </c>
    </row>
    <row r="83" spans="1:5" ht="12.75">
      <c r="A83" s="39" t="s">
        <v>57</v>
      </c>
      <c r="E83" s="40" t="s">
        <v>58</v>
      </c>
    </row>
    <row r="84" spans="1:5" ht="12.75">
      <c r="A84" t="s">
        <v>59</v>
      </c>
      <c r="E84" s="38" t="s">
        <v>58</v>
      </c>
    </row>
    <row r="85" spans="1:16" ht="12.75">
      <c r="A85" s="26" t="s">
        <v>50</v>
      </c>
      <c s="31" t="s">
        <v>916</v>
      </c>
      <c s="31" t="s">
        <v>917</v>
      </c>
      <c s="26" t="s">
        <v>52</v>
      </c>
      <c s="32" t="s">
        <v>918</v>
      </c>
      <c s="33" t="s">
        <v>175</v>
      </c>
      <c s="34">
        <v>2</v>
      </c>
      <c s="35">
        <v>0</v>
      </c>
      <c s="36">
        <f>ROUND(ROUND(H85,2)*ROUND(G85,5),2)</f>
      </c>
      <c r="O85">
        <f>(I85*21)/100</f>
      </c>
      <c t="s">
        <v>27</v>
      </c>
    </row>
    <row r="86" spans="1:5" ht="12.75">
      <c r="A86" s="37" t="s">
        <v>55</v>
      </c>
      <c r="E86" s="38" t="s">
        <v>58</v>
      </c>
    </row>
    <row r="87" spans="1:5" ht="12.75">
      <c r="A87" s="39" t="s">
        <v>57</v>
      </c>
      <c r="E87" s="40" t="s">
        <v>58</v>
      </c>
    </row>
    <row r="88" spans="1:5" ht="12.75">
      <c r="A88" t="s">
        <v>59</v>
      </c>
      <c r="E88" s="38" t="s">
        <v>58</v>
      </c>
    </row>
    <row r="89" spans="1:16" ht="12.75">
      <c r="A89" s="26" t="s">
        <v>50</v>
      </c>
      <c s="31" t="s">
        <v>919</v>
      </c>
      <c s="31" t="s">
        <v>920</v>
      </c>
      <c s="26" t="s">
        <v>52</v>
      </c>
      <c s="32" t="s">
        <v>921</v>
      </c>
      <c s="33" t="s">
        <v>175</v>
      </c>
      <c s="34">
        <v>7</v>
      </c>
      <c s="35">
        <v>0</v>
      </c>
      <c s="36">
        <f>ROUND(ROUND(H89,2)*ROUND(G89,5),2)</f>
      </c>
      <c r="O89">
        <f>(I89*21)/100</f>
      </c>
      <c t="s">
        <v>27</v>
      </c>
    </row>
    <row r="90" spans="1:5" ht="12.75">
      <c r="A90" s="37" t="s">
        <v>55</v>
      </c>
      <c r="E90" s="38" t="s">
        <v>58</v>
      </c>
    </row>
    <row r="91" spans="1:5" ht="12.75">
      <c r="A91" s="39" t="s">
        <v>57</v>
      </c>
      <c r="E91" s="40" t="s">
        <v>58</v>
      </c>
    </row>
    <row r="92" spans="1:5" ht="12.75">
      <c r="A92" t="s">
        <v>59</v>
      </c>
      <c r="E92" s="38" t="s">
        <v>58</v>
      </c>
    </row>
    <row r="93" spans="1:16" ht="25.5">
      <c r="A93" s="26" t="s">
        <v>50</v>
      </c>
      <c s="31" t="s">
        <v>922</v>
      </c>
      <c s="31" t="s">
        <v>923</v>
      </c>
      <c s="26" t="s">
        <v>52</v>
      </c>
      <c s="32" t="s">
        <v>924</v>
      </c>
      <c s="33" t="s">
        <v>175</v>
      </c>
      <c s="34">
        <v>7</v>
      </c>
      <c s="35">
        <v>0</v>
      </c>
      <c s="36">
        <f>ROUND(ROUND(H93,2)*ROUND(G93,5),2)</f>
      </c>
      <c r="O93">
        <f>(I93*21)/100</f>
      </c>
      <c t="s">
        <v>27</v>
      </c>
    </row>
    <row r="94" spans="1:5" ht="12.75">
      <c r="A94" s="37" t="s">
        <v>55</v>
      </c>
      <c r="E94" s="38" t="s">
        <v>58</v>
      </c>
    </row>
    <row r="95" spans="1:5" ht="12.75">
      <c r="A95" s="39" t="s">
        <v>57</v>
      </c>
      <c r="E95" s="40" t="s">
        <v>58</v>
      </c>
    </row>
    <row r="96" spans="1:5" ht="12.75">
      <c r="A96" t="s">
        <v>59</v>
      </c>
      <c r="E96" s="38" t="s">
        <v>58</v>
      </c>
    </row>
    <row r="97" spans="1:16" ht="12.75">
      <c r="A97" s="26" t="s">
        <v>50</v>
      </c>
      <c s="31" t="s">
        <v>925</v>
      </c>
      <c s="31" t="s">
        <v>926</v>
      </c>
      <c s="26" t="s">
        <v>52</v>
      </c>
      <c s="32" t="s">
        <v>927</v>
      </c>
      <c s="33" t="s">
        <v>175</v>
      </c>
      <c s="34">
        <v>22</v>
      </c>
      <c s="35">
        <v>0</v>
      </c>
      <c s="36">
        <f>ROUND(ROUND(H97,2)*ROUND(G97,5),2)</f>
      </c>
      <c r="O97">
        <f>(I97*21)/100</f>
      </c>
      <c t="s">
        <v>27</v>
      </c>
    </row>
    <row r="98" spans="1:5" ht="12.75">
      <c r="A98" s="37" t="s">
        <v>55</v>
      </c>
      <c r="E98" s="38" t="s">
        <v>58</v>
      </c>
    </row>
    <row r="99" spans="1:5" ht="12.75">
      <c r="A99" s="39" t="s">
        <v>57</v>
      </c>
      <c r="E99" s="40" t="s">
        <v>58</v>
      </c>
    </row>
    <row r="100" spans="1:5" ht="12.75">
      <c r="A100" t="s">
        <v>59</v>
      </c>
      <c r="E100" s="38" t="s">
        <v>58</v>
      </c>
    </row>
    <row r="101" spans="1:16" ht="12.75">
      <c r="A101" s="26" t="s">
        <v>50</v>
      </c>
      <c s="31" t="s">
        <v>928</v>
      </c>
      <c s="31" t="s">
        <v>929</v>
      </c>
      <c s="26" t="s">
        <v>52</v>
      </c>
      <c s="32" t="s">
        <v>930</v>
      </c>
      <c s="33" t="s">
        <v>175</v>
      </c>
      <c s="34">
        <v>1</v>
      </c>
      <c s="35">
        <v>0</v>
      </c>
      <c s="36">
        <f>ROUND(ROUND(H101,2)*ROUND(G101,5),2)</f>
      </c>
      <c r="O101">
        <f>(I101*21)/100</f>
      </c>
      <c t="s">
        <v>27</v>
      </c>
    </row>
    <row r="102" spans="1:5" ht="12.75">
      <c r="A102" s="37" t="s">
        <v>55</v>
      </c>
      <c r="E102" s="38" t="s">
        <v>58</v>
      </c>
    </row>
    <row r="103" spans="1:5" ht="12.75">
      <c r="A103" s="39" t="s">
        <v>57</v>
      </c>
      <c r="E103" s="40" t="s">
        <v>58</v>
      </c>
    </row>
    <row r="104" spans="1:5" ht="12.75">
      <c r="A104" t="s">
        <v>59</v>
      </c>
      <c r="E104" s="38" t="s">
        <v>58</v>
      </c>
    </row>
    <row r="105" spans="1:16" ht="12.75">
      <c r="A105" s="26" t="s">
        <v>50</v>
      </c>
      <c s="31" t="s">
        <v>66</v>
      </c>
      <c s="31" t="s">
        <v>931</v>
      </c>
      <c s="26" t="s">
        <v>52</v>
      </c>
      <c s="32" t="s">
        <v>932</v>
      </c>
      <c s="33" t="s">
        <v>175</v>
      </c>
      <c s="34">
        <v>23</v>
      </c>
      <c s="35">
        <v>0</v>
      </c>
      <c s="36">
        <f>ROUND(ROUND(H105,2)*ROUND(G105,5),2)</f>
      </c>
      <c r="O105">
        <f>(I105*21)/100</f>
      </c>
      <c t="s">
        <v>27</v>
      </c>
    </row>
    <row r="106" spans="1:5" ht="12.75">
      <c r="A106" s="37" t="s">
        <v>55</v>
      </c>
      <c r="E106" s="38" t="s">
        <v>58</v>
      </c>
    </row>
    <row r="107" spans="1:5" ht="12.75">
      <c r="A107" s="39" t="s">
        <v>57</v>
      </c>
      <c r="E107" s="40" t="s">
        <v>58</v>
      </c>
    </row>
    <row r="108" spans="1:5" ht="12.75">
      <c r="A108" t="s">
        <v>59</v>
      </c>
      <c r="E108" s="38" t="s">
        <v>58</v>
      </c>
    </row>
    <row r="109" spans="1:16" ht="12.75">
      <c r="A109" s="26" t="s">
        <v>50</v>
      </c>
      <c s="31" t="s">
        <v>933</v>
      </c>
      <c s="31" t="s">
        <v>934</v>
      </c>
      <c s="26" t="s">
        <v>52</v>
      </c>
      <c s="32" t="s">
        <v>935</v>
      </c>
      <c s="33" t="s">
        <v>175</v>
      </c>
      <c s="34">
        <v>4</v>
      </c>
      <c s="35">
        <v>0</v>
      </c>
      <c s="36">
        <f>ROUND(ROUND(H109,2)*ROUND(G109,5),2)</f>
      </c>
      <c r="O109">
        <f>(I109*21)/100</f>
      </c>
      <c t="s">
        <v>27</v>
      </c>
    </row>
    <row r="110" spans="1:5" ht="12.75">
      <c r="A110" s="37" t="s">
        <v>55</v>
      </c>
      <c r="E110" s="38" t="s">
        <v>58</v>
      </c>
    </row>
    <row r="111" spans="1:5" ht="12.75">
      <c r="A111" s="39" t="s">
        <v>57</v>
      </c>
      <c r="E111" s="40" t="s">
        <v>58</v>
      </c>
    </row>
    <row r="112" spans="1:5" ht="12.75">
      <c r="A112" t="s">
        <v>59</v>
      </c>
      <c r="E112" s="38" t="s">
        <v>58</v>
      </c>
    </row>
    <row r="113" spans="1:16" ht="12.75">
      <c r="A113" s="26" t="s">
        <v>50</v>
      </c>
      <c s="31" t="s">
        <v>936</v>
      </c>
      <c s="31" t="s">
        <v>937</v>
      </c>
      <c s="26" t="s">
        <v>52</v>
      </c>
      <c s="32" t="s">
        <v>938</v>
      </c>
      <c s="33" t="s">
        <v>175</v>
      </c>
      <c s="34">
        <v>4</v>
      </c>
      <c s="35">
        <v>0</v>
      </c>
      <c s="36">
        <f>ROUND(ROUND(H113,2)*ROUND(G113,5),2)</f>
      </c>
      <c r="O113">
        <f>(I113*21)/100</f>
      </c>
      <c t="s">
        <v>27</v>
      </c>
    </row>
    <row r="114" spans="1:5" ht="12.75">
      <c r="A114" s="37" t="s">
        <v>55</v>
      </c>
      <c r="E114" s="38" t="s">
        <v>58</v>
      </c>
    </row>
    <row r="115" spans="1:5" ht="12.75">
      <c r="A115" s="39" t="s">
        <v>57</v>
      </c>
      <c r="E115" s="40" t="s">
        <v>58</v>
      </c>
    </row>
    <row r="116" spans="1:5" ht="12.75">
      <c r="A116" t="s">
        <v>59</v>
      </c>
      <c r="E116" s="38" t="s">
        <v>58</v>
      </c>
    </row>
    <row r="117" spans="1:16" ht="12.75">
      <c r="A117" s="26" t="s">
        <v>50</v>
      </c>
      <c s="31" t="s">
        <v>939</v>
      </c>
      <c s="31" t="s">
        <v>940</v>
      </c>
      <c s="26" t="s">
        <v>52</v>
      </c>
      <c s="32" t="s">
        <v>941</v>
      </c>
      <c s="33" t="s">
        <v>175</v>
      </c>
      <c s="34">
        <v>4</v>
      </c>
      <c s="35">
        <v>0</v>
      </c>
      <c s="36">
        <f>ROUND(ROUND(H117,2)*ROUND(G117,5),2)</f>
      </c>
      <c r="O117">
        <f>(I117*21)/100</f>
      </c>
      <c t="s">
        <v>27</v>
      </c>
    </row>
    <row r="118" spans="1:5" ht="12.75">
      <c r="A118" s="37" t="s">
        <v>55</v>
      </c>
      <c r="E118" s="38" t="s">
        <v>58</v>
      </c>
    </row>
    <row r="119" spans="1:5" ht="12.75">
      <c r="A119" s="39" t="s">
        <v>57</v>
      </c>
      <c r="E119" s="40" t="s">
        <v>58</v>
      </c>
    </row>
    <row r="120" spans="1:5" ht="12.75">
      <c r="A120" t="s">
        <v>59</v>
      </c>
      <c r="E120" s="38" t="s">
        <v>58</v>
      </c>
    </row>
    <row r="121" spans="1:16" ht="12.75">
      <c r="A121" s="26" t="s">
        <v>50</v>
      </c>
      <c s="31" t="s">
        <v>942</v>
      </c>
      <c s="31" t="s">
        <v>943</v>
      </c>
      <c s="26" t="s">
        <v>52</v>
      </c>
      <c s="32" t="s">
        <v>944</v>
      </c>
      <c s="33" t="s">
        <v>175</v>
      </c>
      <c s="34">
        <v>5</v>
      </c>
      <c s="35">
        <v>0</v>
      </c>
      <c s="36">
        <f>ROUND(ROUND(H121,2)*ROUND(G121,5),2)</f>
      </c>
      <c r="O121">
        <f>(I121*21)/100</f>
      </c>
      <c t="s">
        <v>27</v>
      </c>
    </row>
    <row r="122" spans="1:5" ht="12.75">
      <c r="A122" s="37" t="s">
        <v>55</v>
      </c>
      <c r="E122" s="38" t="s">
        <v>58</v>
      </c>
    </row>
    <row r="123" spans="1:5" ht="12.75">
      <c r="A123" s="39" t="s">
        <v>57</v>
      </c>
      <c r="E123" s="40" t="s">
        <v>58</v>
      </c>
    </row>
    <row r="124" spans="1:5" ht="12.75">
      <c r="A124" t="s">
        <v>59</v>
      </c>
      <c r="E124" s="38" t="s">
        <v>58</v>
      </c>
    </row>
    <row r="125" spans="1:16" ht="12.75">
      <c r="A125" s="26" t="s">
        <v>50</v>
      </c>
      <c s="31" t="s">
        <v>945</v>
      </c>
      <c s="31" t="s">
        <v>946</v>
      </c>
      <c s="26" t="s">
        <v>52</v>
      </c>
      <c s="32" t="s">
        <v>947</v>
      </c>
      <c s="33" t="s">
        <v>175</v>
      </c>
      <c s="34">
        <v>23</v>
      </c>
      <c s="35">
        <v>0</v>
      </c>
      <c s="36">
        <f>ROUND(ROUND(H125,2)*ROUND(G125,5),2)</f>
      </c>
      <c r="O125">
        <f>(I125*21)/100</f>
      </c>
      <c t="s">
        <v>27</v>
      </c>
    </row>
    <row r="126" spans="1:5" ht="12.75">
      <c r="A126" s="37" t="s">
        <v>55</v>
      </c>
      <c r="E126" s="38" t="s">
        <v>58</v>
      </c>
    </row>
    <row r="127" spans="1:5" ht="12.75">
      <c r="A127" s="39" t="s">
        <v>57</v>
      </c>
      <c r="E127" s="40" t="s">
        <v>58</v>
      </c>
    </row>
    <row r="128" spans="1:5" ht="12.75">
      <c r="A128" t="s">
        <v>59</v>
      </c>
      <c r="E128" s="38" t="s">
        <v>58</v>
      </c>
    </row>
    <row r="129" spans="1:16" ht="12.75">
      <c r="A129" s="26" t="s">
        <v>50</v>
      </c>
      <c s="31" t="s">
        <v>948</v>
      </c>
      <c s="31" t="s">
        <v>949</v>
      </c>
      <c s="26" t="s">
        <v>52</v>
      </c>
      <c s="32" t="s">
        <v>950</v>
      </c>
      <c s="33" t="s">
        <v>175</v>
      </c>
      <c s="34">
        <v>27</v>
      </c>
      <c s="35">
        <v>0</v>
      </c>
      <c s="36">
        <f>ROUND(ROUND(H129,2)*ROUND(G129,5),2)</f>
      </c>
      <c r="O129">
        <f>(I129*21)/100</f>
      </c>
      <c t="s">
        <v>27</v>
      </c>
    </row>
    <row r="130" spans="1:5" ht="12.75">
      <c r="A130" s="37" t="s">
        <v>55</v>
      </c>
      <c r="E130" s="38" t="s">
        <v>58</v>
      </c>
    </row>
    <row r="131" spans="1:5" ht="12.75">
      <c r="A131" s="39" t="s">
        <v>57</v>
      </c>
      <c r="E131" s="40" t="s">
        <v>58</v>
      </c>
    </row>
    <row r="132" spans="1:5" ht="12.75">
      <c r="A132" t="s">
        <v>59</v>
      </c>
      <c r="E132" s="38" t="s">
        <v>58</v>
      </c>
    </row>
    <row r="133" spans="1:16" ht="12.75">
      <c r="A133" s="26" t="s">
        <v>50</v>
      </c>
      <c s="31" t="s">
        <v>951</v>
      </c>
      <c s="31" t="s">
        <v>952</v>
      </c>
      <c s="26" t="s">
        <v>52</v>
      </c>
      <c s="32" t="s">
        <v>953</v>
      </c>
      <c s="33" t="s">
        <v>175</v>
      </c>
      <c s="34">
        <v>27</v>
      </c>
      <c s="35">
        <v>0</v>
      </c>
      <c s="36">
        <f>ROUND(ROUND(H133,2)*ROUND(G133,5),2)</f>
      </c>
      <c r="O133">
        <f>(I133*21)/100</f>
      </c>
      <c t="s">
        <v>27</v>
      </c>
    </row>
    <row r="134" spans="1:5" ht="12.75">
      <c r="A134" s="37" t="s">
        <v>55</v>
      </c>
      <c r="E134" s="38" t="s">
        <v>58</v>
      </c>
    </row>
    <row r="135" spans="1:5" ht="12.75">
      <c r="A135" s="39" t="s">
        <v>57</v>
      </c>
      <c r="E135" s="40" t="s">
        <v>58</v>
      </c>
    </row>
    <row r="136" spans="1:5" ht="12.75">
      <c r="A136" t="s">
        <v>59</v>
      </c>
      <c r="E136" s="38" t="s">
        <v>58</v>
      </c>
    </row>
    <row r="137" spans="1:16" ht="12.75">
      <c r="A137" s="26" t="s">
        <v>50</v>
      </c>
      <c s="31" t="s">
        <v>954</v>
      </c>
      <c s="31" t="s">
        <v>955</v>
      </c>
      <c s="26" t="s">
        <v>52</v>
      </c>
      <c s="32" t="s">
        <v>956</v>
      </c>
      <c s="33" t="s">
        <v>175</v>
      </c>
      <c s="34">
        <v>5</v>
      </c>
      <c s="35">
        <v>0</v>
      </c>
      <c s="36">
        <f>ROUND(ROUND(H137,2)*ROUND(G137,5),2)</f>
      </c>
      <c r="O137">
        <f>(I137*21)/100</f>
      </c>
      <c t="s">
        <v>27</v>
      </c>
    </row>
    <row r="138" spans="1:5" ht="12.75">
      <c r="A138" s="37" t="s">
        <v>55</v>
      </c>
      <c r="E138" s="38" t="s">
        <v>58</v>
      </c>
    </row>
    <row r="139" spans="1:5" ht="12.75">
      <c r="A139" s="39" t="s">
        <v>57</v>
      </c>
      <c r="E139" s="40" t="s">
        <v>58</v>
      </c>
    </row>
    <row r="140" spans="1:5" ht="12.75">
      <c r="A140" t="s">
        <v>59</v>
      </c>
      <c r="E140" s="38" t="s">
        <v>58</v>
      </c>
    </row>
    <row r="141" spans="1:16" ht="12.75">
      <c r="A141" s="26" t="s">
        <v>50</v>
      </c>
      <c s="31" t="s">
        <v>957</v>
      </c>
      <c s="31" t="s">
        <v>958</v>
      </c>
      <c s="26" t="s">
        <v>52</v>
      </c>
      <c s="32" t="s">
        <v>959</v>
      </c>
      <c s="33" t="s">
        <v>175</v>
      </c>
      <c s="34">
        <v>2</v>
      </c>
      <c s="35">
        <v>0</v>
      </c>
      <c s="36">
        <f>ROUND(ROUND(H141,2)*ROUND(G141,5),2)</f>
      </c>
      <c r="O141">
        <f>(I141*21)/100</f>
      </c>
      <c t="s">
        <v>27</v>
      </c>
    </row>
    <row r="142" spans="1:5" ht="12.75">
      <c r="A142" s="37" t="s">
        <v>55</v>
      </c>
      <c r="E142" s="38" t="s">
        <v>58</v>
      </c>
    </row>
    <row r="143" spans="1:5" ht="12.75">
      <c r="A143" s="39" t="s">
        <v>57</v>
      </c>
      <c r="E143" s="40" t="s">
        <v>58</v>
      </c>
    </row>
    <row r="144" spans="1:5" ht="12.75">
      <c r="A144" t="s">
        <v>59</v>
      </c>
      <c r="E144" s="38" t="s">
        <v>58</v>
      </c>
    </row>
    <row r="145" spans="1:16" ht="12.75">
      <c r="A145" s="26" t="s">
        <v>50</v>
      </c>
      <c s="31" t="s">
        <v>960</v>
      </c>
      <c s="31" t="s">
        <v>961</v>
      </c>
      <c s="26" t="s">
        <v>52</v>
      </c>
      <c s="32" t="s">
        <v>962</v>
      </c>
      <c s="33" t="s">
        <v>175</v>
      </c>
      <c s="34">
        <v>2</v>
      </c>
      <c s="35">
        <v>0</v>
      </c>
      <c s="36">
        <f>ROUND(ROUND(H145,2)*ROUND(G145,5),2)</f>
      </c>
      <c r="O145">
        <f>(I145*21)/100</f>
      </c>
      <c t="s">
        <v>27</v>
      </c>
    </row>
    <row r="146" spans="1:5" ht="12.75">
      <c r="A146" s="37" t="s">
        <v>55</v>
      </c>
      <c r="E146" s="38" t="s">
        <v>58</v>
      </c>
    </row>
    <row r="147" spans="1:5" ht="12.75">
      <c r="A147" s="39" t="s">
        <v>57</v>
      </c>
      <c r="E147" s="40" t="s">
        <v>58</v>
      </c>
    </row>
    <row r="148" spans="1:5" ht="12.75">
      <c r="A148" t="s">
        <v>59</v>
      </c>
      <c r="E148" s="38" t="s">
        <v>58</v>
      </c>
    </row>
    <row r="149" spans="1:16" ht="12.75">
      <c r="A149" s="26" t="s">
        <v>50</v>
      </c>
      <c s="31" t="s">
        <v>963</v>
      </c>
      <c s="31" t="s">
        <v>964</v>
      </c>
      <c s="26" t="s">
        <v>52</v>
      </c>
      <c s="32" t="s">
        <v>965</v>
      </c>
      <c s="33" t="s">
        <v>175</v>
      </c>
      <c s="34">
        <v>2</v>
      </c>
      <c s="35">
        <v>0</v>
      </c>
      <c s="36">
        <f>ROUND(ROUND(H149,2)*ROUND(G149,5),2)</f>
      </c>
      <c r="O149">
        <f>(I149*21)/100</f>
      </c>
      <c t="s">
        <v>27</v>
      </c>
    </row>
    <row r="150" spans="1:5" ht="12.75">
      <c r="A150" s="37" t="s">
        <v>55</v>
      </c>
      <c r="E150" s="38" t="s">
        <v>58</v>
      </c>
    </row>
    <row r="151" spans="1:5" ht="12.75">
      <c r="A151" s="39" t="s">
        <v>57</v>
      </c>
      <c r="E151" s="40" t="s">
        <v>58</v>
      </c>
    </row>
    <row r="152" spans="1:5" ht="12.75">
      <c r="A152" t="s">
        <v>59</v>
      </c>
      <c r="E152" s="38" t="s">
        <v>58</v>
      </c>
    </row>
    <row r="153" spans="1:16" ht="12.75">
      <c r="A153" s="26" t="s">
        <v>50</v>
      </c>
      <c s="31" t="s">
        <v>966</v>
      </c>
      <c s="31" t="s">
        <v>967</v>
      </c>
      <c s="26" t="s">
        <v>52</v>
      </c>
      <c s="32" t="s">
        <v>968</v>
      </c>
      <c s="33" t="s">
        <v>175</v>
      </c>
      <c s="34">
        <v>3</v>
      </c>
      <c s="35">
        <v>0</v>
      </c>
      <c s="36">
        <f>ROUND(ROUND(H153,2)*ROUND(G153,5),2)</f>
      </c>
      <c r="O153">
        <f>(I153*21)/100</f>
      </c>
      <c t="s">
        <v>27</v>
      </c>
    </row>
    <row r="154" spans="1:5" ht="12.75">
      <c r="A154" s="37" t="s">
        <v>55</v>
      </c>
      <c r="E154" s="38" t="s">
        <v>58</v>
      </c>
    </row>
    <row r="155" spans="1:5" ht="12.75">
      <c r="A155" s="39" t="s">
        <v>57</v>
      </c>
      <c r="E155" s="40" t="s">
        <v>58</v>
      </c>
    </row>
    <row r="156" spans="1:5" ht="12.75">
      <c r="A156" t="s">
        <v>59</v>
      </c>
      <c r="E156" s="38" t="s">
        <v>58</v>
      </c>
    </row>
    <row r="157" spans="1:18" ht="12.75" customHeight="1">
      <c r="A157" s="6" t="s">
        <v>47</v>
      </c>
      <c s="6"/>
      <c s="43" t="s">
        <v>969</v>
      </c>
      <c s="6"/>
      <c s="29" t="s">
        <v>970</v>
      </c>
      <c s="6"/>
      <c s="6"/>
      <c s="6"/>
      <c s="44">
        <f>0+Q157</f>
      </c>
      <c r="O157">
        <f>0+R157</f>
      </c>
      <c r="Q157">
        <f>0+I158+I162+I166+I170+I174+I178+I182+I186+I190+I194+I198+I202+I206</f>
      </c>
      <c>
        <f>0+O158+O162+O166+O170+O174+O178+O182+O186+O190+O194+O198+O202+O206</f>
      </c>
    </row>
    <row r="158" spans="1:16" ht="25.5">
      <c r="A158" s="26" t="s">
        <v>50</v>
      </c>
      <c s="31" t="s">
        <v>971</v>
      </c>
      <c s="31" t="s">
        <v>972</v>
      </c>
      <c s="26" t="s">
        <v>52</v>
      </c>
      <c s="32" t="s">
        <v>973</v>
      </c>
      <c s="33" t="s">
        <v>858</v>
      </c>
      <c s="34">
        <v>84</v>
      </c>
      <c s="35">
        <v>0</v>
      </c>
      <c s="36">
        <f>ROUND(ROUND(H158,2)*ROUND(G158,5),2)</f>
      </c>
      <c r="O158">
        <f>(I158*21)/100</f>
      </c>
      <c t="s">
        <v>27</v>
      </c>
    </row>
    <row r="159" spans="1:5" ht="12.75">
      <c r="A159" s="37" t="s">
        <v>55</v>
      </c>
      <c r="E159" s="38" t="s">
        <v>58</v>
      </c>
    </row>
    <row r="160" spans="1:5" ht="12.75">
      <c r="A160" s="39" t="s">
        <v>57</v>
      </c>
      <c r="E160" s="40" t="s">
        <v>58</v>
      </c>
    </row>
    <row r="161" spans="1:5" ht="12.75">
      <c r="A161" t="s">
        <v>59</v>
      </c>
      <c r="E161" s="38" t="s">
        <v>58</v>
      </c>
    </row>
    <row r="162" spans="1:16" ht="25.5">
      <c r="A162" s="26" t="s">
        <v>50</v>
      </c>
      <c s="31" t="s">
        <v>974</v>
      </c>
      <c s="31" t="s">
        <v>975</v>
      </c>
      <c s="26" t="s">
        <v>52</v>
      </c>
      <c s="32" t="s">
        <v>973</v>
      </c>
      <c s="33" t="s">
        <v>858</v>
      </c>
      <c s="34">
        <v>20</v>
      </c>
      <c s="35">
        <v>0</v>
      </c>
      <c s="36">
        <f>ROUND(ROUND(H162,2)*ROUND(G162,5),2)</f>
      </c>
      <c r="O162">
        <f>(I162*21)/100</f>
      </c>
      <c t="s">
        <v>27</v>
      </c>
    </row>
    <row r="163" spans="1:5" ht="12.75">
      <c r="A163" s="37" t="s">
        <v>55</v>
      </c>
      <c r="E163" s="38" t="s">
        <v>58</v>
      </c>
    </row>
    <row r="164" spans="1:5" ht="12.75">
      <c r="A164" s="39" t="s">
        <v>57</v>
      </c>
      <c r="E164" s="40" t="s">
        <v>58</v>
      </c>
    </row>
    <row r="165" spans="1:5" ht="12.75">
      <c r="A165" t="s">
        <v>59</v>
      </c>
      <c r="E165" s="38" t="s">
        <v>58</v>
      </c>
    </row>
    <row r="166" spans="1:16" ht="25.5">
      <c r="A166" s="26" t="s">
        <v>50</v>
      </c>
      <c s="31" t="s">
        <v>976</v>
      </c>
      <c s="31" t="s">
        <v>977</v>
      </c>
      <c s="26" t="s">
        <v>52</v>
      </c>
      <c s="32" t="s">
        <v>973</v>
      </c>
      <c s="33" t="s">
        <v>858</v>
      </c>
      <c s="34">
        <v>25</v>
      </c>
      <c s="35">
        <v>0</v>
      </c>
      <c s="36">
        <f>ROUND(ROUND(H166,2)*ROUND(G166,5),2)</f>
      </c>
      <c r="O166">
        <f>(I166*21)/100</f>
      </c>
      <c t="s">
        <v>27</v>
      </c>
    </row>
    <row r="167" spans="1:5" ht="12.75">
      <c r="A167" s="37" t="s">
        <v>55</v>
      </c>
      <c r="E167" s="38" t="s">
        <v>58</v>
      </c>
    </row>
    <row r="168" spans="1:5" ht="12.75">
      <c r="A168" s="39" t="s">
        <v>57</v>
      </c>
      <c r="E168" s="40" t="s">
        <v>58</v>
      </c>
    </row>
    <row r="169" spans="1:5" ht="12.75">
      <c r="A169" t="s">
        <v>59</v>
      </c>
      <c r="E169" s="38" t="s">
        <v>58</v>
      </c>
    </row>
    <row r="170" spans="1:16" ht="25.5">
      <c r="A170" s="26" t="s">
        <v>50</v>
      </c>
      <c s="31" t="s">
        <v>978</v>
      </c>
      <c s="31" t="s">
        <v>979</v>
      </c>
      <c s="26" t="s">
        <v>52</v>
      </c>
      <c s="32" t="s">
        <v>973</v>
      </c>
      <c s="33" t="s">
        <v>858</v>
      </c>
      <c s="34">
        <v>6.5</v>
      </c>
      <c s="35">
        <v>0</v>
      </c>
      <c s="36">
        <f>ROUND(ROUND(H170,2)*ROUND(G170,5),2)</f>
      </c>
      <c r="O170">
        <f>(I170*21)/100</f>
      </c>
      <c t="s">
        <v>27</v>
      </c>
    </row>
    <row r="171" spans="1:5" ht="12.75">
      <c r="A171" s="37" t="s">
        <v>55</v>
      </c>
      <c r="E171" s="38" t="s">
        <v>58</v>
      </c>
    </row>
    <row r="172" spans="1:5" ht="12.75">
      <c r="A172" s="39" t="s">
        <v>57</v>
      </c>
      <c r="E172" s="40" t="s">
        <v>58</v>
      </c>
    </row>
    <row r="173" spans="1:5" ht="12.75">
      <c r="A173" t="s">
        <v>59</v>
      </c>
      <c r="E173" s="38" t="s">
        <v>58</v>
      </c>
    </row>
    <row r="174" spans="1:16" ht="25.5">
      <c r="A174" s="26" t="s">
        <v>50</v>
      </c>
      <c s="31" t="s">
        <v>980</v>
      </c>
      <c s="31" t="s">
        <v>981</v>
      </c>
      <c s="26" t="s">
        <v>52</v>
      </c>
      <c s="32" t="s">
        <v>982</v>
      </c>
      <c s="33" t="s">
        <v>858</v>
      </c>
      <c s="34">
        <v>70.5</v>
      </c>
      <c s="35">
        <v>0</v>
      </c>
      <c s="36">
        <f>ROUND(ROUND(H174,2)*ROUND(G174,5),2)</f>
      </c>
      <c r="O174">
        <f>(I174*21)/100</f>
      </c>
      <c t="s">
        <v>27</v>
      </c>
    </row>
    <row r="175" spans="1:5" ht="12.75">
      <c r="A175" s="37" t="s">
        <v>55</v>
      </c>
      <c r="E175" s="38" t="s">
        <v>58</v>
      </c>
    </row>
    <row r="176" spans="1:5" ht="12.75">
      <c r="A176" s="39" t="s">
        <v>57</v>
      </c>
      <c r="E176" s="40" t="s">
        <v>58</v>
      </c>
    </row>
    <row r="177" spans="1:5" ht="12.75">
      <c r="A177" t="s">
        <v>59</v>
      </c>
      <c r="E177" s="38" t="s">
        <v>58</v>
      </c>
    </row>
    <row r="178" spans="1:16" ht="12.75">
      <c r="A178" s="26" t="s">
        <v>50</v>
      </c>
      <c s="31" t="s">
        <v>983</v>
      </c>
      <c s="31" t="s">
        <v>984</v>
      </c>
      <c s="26" t="s">
        <v>52</v>
      </c>
      <c s="32" t="s">
        <v>985</v>
      </c>
      <c s="33" t="s">
        <v>175</v>
      </c>
      <c s="34">
        <v>8</v>
      </c>
      <c s="35">
        <v>0</v>
      </c>
      <c s="36">
        <f>ROUND(ROUND(H178,2)*ROUND(G178,5),2)</f>
      </c>
      <c r="O178">
        <f>(I178*21)/100</f>
      </c>
      <c t="s">
        <v>27</v>
      </c>
    </row>
    <row r="179" spans="1:5" ht="12.75">
      <c r="A179" s="37" t="s">
        <v>55</v>
      </c>
      <c r="E179" s="38" t="s">
        <v>58</v>
      </c>
    </row>
    <row r="180" spans="1:5" ht="12.75">
      <c r="A180" s="39" t="s">
        <v>57</v>
      </c>
      <c r="E180" s="40" t="s">
        <v>58</v>
      </c>
    </row>
    <row r="181" spans="1:5" ht="12.75">
      <c r="A181" t="s">
        <v>59</v>
      </c>
      <c r="E181" s="38" t="s">
        <v>58</v>
      </c>
    </row>
    <row r="182" spans="1:16" ht="12.75">
      <c r="A182" s="26" t="s">
        <v>50</v>
      </c>
      <c s="31" t="s">
        <v>986</v>
      </c>
      <c s="31" t="s">
        <v>987</v>
      </c>
      <c s="26" t="s">
        <v>52</v>
      </c>
      <c s="32" t="s">
        <v>988</v>
      </c>
      <c s="33" t="s">
        <v>175</v>
      </c>
      <c s="34">
        <v>1</v>
      </c>
      <c s="35">
        <v>0</v>
      </c>
      <c s="36">
        <f>ROUND(ROUND(H182,2)*ROUND(G182,5),2)</f>
      </c>
      <c r="O182">
        <f>(I182*21)/100</f>
      </c>
      <c t="s">
        <v>27</v>
      </c>
    </row>
    <row r="183" spans="1:5" ht="12.75">
      <c r="A183" s="37" t="s">
        <v>55</v>
      </c>
      <c r="E183" s="38" t="s">
        <v>58</v>
      </c>
    </row>
    <row r="184" spans="1:5" ht="12.75">
      <c r="A184" s="39" t="s">
        <v>57</v>
      </c>
      <c r="E184" s="40" t="s">
        <v>58</v>
      </c>
    </row>
    <row r="185" spans="1:5" ht="12.75">
      <c r="A185" t="s">
        <v>59</v>
      </c>
      <c r="E185" s="38" t="s">
        <v>58</v>
      </c>
    </row>
    <row r="186" spans="1:16" ht="12.75">
      <c r="A186" s="26" t="s">
        <v>50</v>
      </c>
      <c s="31" t="s">
        <v>989</v>
      </c>
      <c s="31" t="s">
        <v>990</v>
      </c>
      <c s="26" t="s">
        <v>52</v>
      </c>
      <c s="32" t="s">
        <v>991</v>
      </c>
      <c s="33" t="s">
        <v>175</v>
      </c>
      <c s="34">
        <v>6</v>
      </c>
      <c s="35">
        <v>0</v>
      </c>
      <c s="36">
        <f>ROUND(ROUND(H186,2)*ROUND(G186,5),2)</f>
      </c>
      <c r="O186">
        <f>(I186*21)/100</f>
      </c>
      <c t="s">
        <v>27</v>
      </c>
    </row>
    <row r="187" spans="1:5" ht="12.75">
      <c r="A187" s="37" t="s">
        <v>55</v>
      </c>
      <c r="E187" s="38" t="s">
        <v>58</v>
      </c>
    </row>
    <row r="188" spans="1:5" ht="12.75">
      <c r="A188" s="39" t="s">
        <v>57</v>
      </c>
      <c r="E188" s="40" t="s">
        <v>58</v>
      </c>
    </row>
    <row r="189" spans="1:5" ht="12.75">
      <c r="A189" t="s">
        <v>59</v>
      </c>
      <c r="E189" s="38" t="s">
        <v>58</v>
      </c>
    </row>
    <row r="190" spans="1:16" ht="12.75">
      <c r="A190" s="26" t="s">
        <v>50</v>
      </c>
      <c s="31" t="s">
        <v>992</v>
      </c>
      <c s="31" t="s">
        <v>993</v>
      </c>
      <c s="26" t="s">
        <v>52</v>
      </c>
      <c s="32" t="s">
        <v>994</v>
      </c>
      <c s="33" t="s">
        <v>175</v>
      </c>
      <c s="34">
        <v>4</v>
      </c>
      <c s="35">
        <v>0</v>
      </c>
      <c s="36">
        <f>ROUND(ROUND(H190,2)*ROUND(G190,5),2)</f>
      </c>
      <c r="O190">
        <f>(I190*21)/100</f>
      </c>
      <c t="s">
        <v>27</v>
      </c>
    </row>
    <row r="191" spans="1:5" ht="12.75">
      <c r="A191" s="37" t="s">
        <v>55</v>
      </c>
      <c r="E191" s="38" t="s">
        <v>58</v>
      </c>
    </row>
    <row r="192" spans="1:5" ht="12.75">
      <c r="A192" s="39" t="s">
        <v>57</v>
      </c>
      <c r="E192" s="40" t="s">
        <v>58</v>
      </c>
    </row>
    <row r="193" spans="1:5" ht="12.75">
      <c r="A193" t="s">
        <v>59</v>
      </c>
      <c r="E193" s="38" t="s">
        <v>58</v>
      </c>
    </row>
    <row r="194" spans="1:16" ht="12.75">
      <c r="A194" s="26" t="s">
        <v>50</v>
      </c>
      <c s="31" t="s">
        <v>995</v>
      </c>
      <c s="31" t="s">
        <v>996</v>
      </c>
      <c s="26" t="s">
        <v>52</v>
      </c>
      <c s="32" t="s">
        <v>997</v>
      </c>
      <c s="33" t="s">
        <v>175</v>
      </c>
      <c s="34">
        <v>1</v>
      </c>
      <c s="35">
        <v>0</v>
      </c>
      <c s="36">
        <f>ROUND(ROUND(H194,2)*ROUND(G194,5),2)</f>
      </c>
      <c r="O194">
        <f>(I194*21)/100</f>
      </c>
      <c t="s">
        <v>27</v>
      </c>
    </row>
    <row r="195" spans="1:5" ht="12.75">
      <c r="A195" s="37" t="s">
        <v>55</v>
      </c>
      <c r="E195" s="38" t="s">
        <v>58</v>
      </c>
    </row>
    <row r="196" spans="1:5" ht="12.75">
      <c r="A196" s="39" t="s">
        <v>57</v>
      </c>
      <c r="E196" s="40" t="s">
        <v>58</v>
      </c>
    </row>
    <row r="197" spans="1:5" ht="12.75">
      <c r="A197" t="s">
        <v>59</v>
      </c>
      <c r="E197" s="38" t="s">
        <v>58</v>
      </c>
    </row>
    <row r="198" spans="1:16" ht="12.75">
      <c r="A198" s="26" t="s">
        <v>50</v>
      </c>
      <c s="31" t="s">
        <v>998</v>
      </c>
      <c s="31" t="s">
        <v>999</v>
      </c>
      <c s="26" t="s">
        <v>52</v>
      </c>
      <c s="32" t="s">
        <v>997</v>
      </c>
      <c s="33" t="s">
        <v>175</v>
      </c>
      <c s="34">
        <v>1</v>
      </c>
      <c s="35">
        <v>0</v>
      </c>
      <c s="36">
        <f>ROUND(ROUND(H198,2)*ROUND(G198,5),2)</f>
      </c>
      <c r="O198">
        <f>(I198*21)/100</f>
      </c>
      <c t="s">
        <v>27</v>
      </c>
    </row>
    <row r="199" spans="1:5" ht="12.75">
      <c r="A199" s="37" t="s">
        <v>55</v>
      </c>
      <c r="E199" s="38" t="s">
        <v>58</v>
      </c>
    </row>
    <row r="200" spans="1:5" ht="12.75">
      <c r="A200" s="39" t="s">
        <v>57</v>
      </c>
      <c r="E200" s="40" t="s">
        <v>58</v>
      </c>
    </row>
    <row r="201" spans="1:5" ht="12.75">
      <c r="A201" t="s">
        <v>59</v>
      </c>
      <c r="E201" s="38" t="s">
        <v>58</v>
      </c>
    </row>
    <row r="202" spans="1:16" ht="12.75">
      <c r="A202" s="26" t="s">
        <v>50</v>
      </c>
      <c s="31" t="s">
        <v>1000</v>
      </c>
      <c s="31" t="s">
        <v>1001</v>
      </c>
      <c s="26" t="s">
        <v>52</v>
      </c>
      <c s="32" t="s">
        <v>1002</v>
      </c>
      <c s="33" t="s">
        <v>175</v>
      </c>
      <c s="34">
        <v>1</v>
      </c>
      <c s="35">
        <v>0</v>
      </c>
      <c s="36">
        <f>ROUND(ROUND(H202,2)*ROUND(G202,5),2)</f>
      </c>
      <c r="O202">
        <f>(I202*21)/100</f>
      </c>
      <c t="s">
        <v>27</v>
      </c>
    </row>
    <row r="203" spans="1:5" ht="12.75">
      <c r="A203" s="37" t="s">
        <v>55</v>
      </c>
      <c r="E203" s="38" t="s">
        <v>58</v>
      </c>
    </row>
    <row r="204" spans="1:5" ht="12.75">
      <c r="A204" s="39" t="s">
        <v>57</v>
      </c>
      <c r="E204" s="40" t="s">
        <v>58</v>
      </c>
    </row>
    <row r="205" spans="1:5" ht="12.75">
      <c r="A205" t="s">
        <v>59</v>
      </c>
      <c r="E205" s="38" t="s">
        <v>58</v>
      </c>
    </row>
    <row r="206" spans="1:16" ht="12.75">
      <c r="A206" s="26" t="s">
        <v>50</v>
      </c>
      <c s="31" t="s">
        <v>1003</v>
      </c>
      <c s="31" t="s">
        <v>1004</v>
      </c>
      <c s="26" t="s">
        <v>52</v>
      </c>
      <c s="32" t="s">
        <v>1005</v>
      </c>
      <c s="33" t="s">
        <v>858</v>
      </c>
      <c s="34">
        <v>210</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22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0+O9+O54+O115+O264+O329+O374+O411+O444+O509+O542+O575+O612+O629+O838+O971+O1064+O1109+O1174</f>
      </c>
      <c t="s">
        <v>26</v>
      </c>
    </row>
    <row r="3" spans="1:16" ht="15" customHeight="1">
      <c r="A3" t="s">
        <v>11</v>
      </c>
      <c s="12" t="s">
        <v>13</v>
      </c>
      <c s="13" t="s">
        <v>14</v>
      </c>
      <c s="1"/>
      <c s="14" t="s">
        <v>15</v>
      </c>
      <c s="1"/>
      <c s="9"/>
      <c s="8" t="s">
        <v>1006</v>
      </c>
      <c s="41">
        <f>0+I9+I54+I115+I264+I329+I374+I411+I444+I509+I542+I575+I612+I629+I838+I971+I1064+I1109+I1174</f>
      </c>
      <c r="O3" t="s">
        <v>22</v>
      </c>
      <c t="s">
        <v>27</v>
      </c>
    </row>
    <row r="4" spans="1:16" ht="15" customHeight="1">
      <c r="A4" t="s">
        <v>16</v>
      </c>
      <c s="12" t="s">
        <v>17</v>
      </c>
      <c s="13" t="s">
        <v>61</v>
      </c>
      <c s="1"/>
      <c s="14" t="s">
        <v>62</v>
      </c>
      <c s="1"/>
      <c s="1"/>
      <c s="11"/>
      <c s="11"/>
      <c r="O4" t="s">
        <v>23</v>
      </c>
      <c t="s">
        <v>27</v>
      </c>
    </row>
    <row r="5" spans="1:16" ht="12.75" customHeight="1">
      <c r="A5" t="s">
        <v>20</v>
      </c>
      <c s="16" t="s">
        <v>21</v>
      </c>
      <c s="17" t="s">
        <v>1006</v>
      </c>
      <c s="6"/>
      <c s="18" t="s">
        <v>1007</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648</v>
      </c>
      <c s="27"/>
      <c s="29" t="s">
        <v>1009</v>
      </c>
      <c s="27"/>
      <c s="27"/>
      <c s="27"/>
      <c s="30">
        <f>0+Q9</f>
      </c>
      <c r="O9">
        <f>0+R9</f>
      </c>
      <c r="Q9">
        <f>0+I10+I14+I18+I22+I26+I30+I34+I38+I42+I46+I50</f>
      </c>
      <c>
        <f>0+O10+O14+O18+O22+O26+O30+O34+O38+O42+O46+O50</f>
      </c>
    </row>
    <row r="10" spans="1:16" ht="12.75">
      <c r="A10" s="26" t="s">
        <v>50</v>
      </c>
      <c s="31" t="s">
        <v>1010</v>
      </c>
      <c s="31" t="s">
        <v>1011</v>
      </c>
      <c s="26" t="s">
        <v>52</v>
      </c>
      <c s="32" t="s">
        <v>1012</v>
      </c>
      <c s="33" t="s">
        <v>70</v>
      </c>
      <c s="34">
        <v>1</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1013</v>
      </c>
      <c s="31" t="s">
        <v>1014</v>
      </c>
      <c s="26" t="s">
        <v>52</v>
      </c>
      <c s="32" t="s">
        <v>1015</v>
      </c>
      <c s="33" t="s">
        <v>175</v>
      </c>
      <c s="34">
        <v>1</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1016</v>
      </c>
      <c s="31" t="s">
        <v>1017</v>
      </c>
      <c s="26" t="s">
        <v>52</v>
      </c>
      <c s="32" t="s">
        <v>1018</v>
      </c>
      <c s="33" t="s">
        <v>175</v>
      </c>
      <c s="34">
        <v>1</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1019</v>
      </c>
      <c s="31" t="s">
        <v>1020</v>
      </c>
      <c s="26" t="s">
        <v>52</v>
      </c>
      <c s="32" t="s">
        <v>1021</v>
      </c>
      <c s="33" t="s">
        <v>175</v>
      </c>
      <c s="34">
        <v>3</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1022</v>
      </c>
      <c s="31" t="s">
        <v>1023</v>
      </c>
      <c s="26" t="s">
        <v>52</v>
      </c>
      <c s="32" t="s">
        <v>1024</v>
      </c>
      <c s="33" t="s">
        <v>175</v>
      </c>
      <c s="34">
        <v>31</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1025</v>
      </c>
      <c s="31" t="s">
        <v>1026</v>
      </c>
      <c s="26" t="s">
        <v>52</v>
      </c>
      <c s="32" t="s">
        <v>1027</v>
      </c>
      <c s="33" t="s">
        <v>175</v>
      </c>
      <c s="34">
        <v>7</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1028</v>
      </c>
      <c s="31" t="s">
        <v>1029</v>
      </c>
      <c s="26" t="s">
        <v>52</v>
      </c>
      <c s="32" t="s">
        <v>1030</v>
      </c>
      <c s="33" t="s">
        <v>175</v>
      </c>
      <c s="34">
        <v>2</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1031</v>
      </c>
      <c s="31" t="s">
        <v>1032</v>
      </c>
      <c s="26" t="s">
        <v>52</v>
      </c>
      <c s="32" t="s">
        <v>1033</v>
      </c>
      <c s="33" t="s">
        <v>175</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1034</v>
      </c>
      <c s="31" t="s">
        <v>1035</v>
      </c>
      <c s="26" t="s">
        <v>52</v>
      </c>
      <c s="32" t="s">
        <v>1036</v>
      </c>
      <c s="33" t="s">
        <v>175</v>
      </c>
      <c s="34">
        <v>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1037</v>
      </c>
      <c s="31" t="s">
        <v>1038</v>
      </c>
      <c s="26" t="s">
        <v>52</v>
      </c>
      <c s="32" t="s">
        <v>1039</v>
      </c>
      <c s="33" t="s">
        <v>175</v>
      </c>
      <c s="34">
        <v>3</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1040</v>
      </c>
      <c s="31" t="s">
        <v>1041</v>
      </c>
      <c s="26" t="s">
        <v>52</v>
      </c>
      <c s="32" t="s">
        <v>1042</v>
      </c>
      <c s="33" t="s">
        <v>70</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8" ht="12.75" customHeight="1">
      <c r="A54" s="6" t="s">
        <v>47</v>
      </c>
      <c s="6"/>
      <c s="43" t="s">
        <v>704</v>
      </c>
      <c s="6"/>
      <c s="29" t="s">
        <v>1043</v>
      </c>
      <c s="6"/>
      <c s="6"/>
      <c s="6"/>
      <c s="44">
        <f>0+Q54</f>
      </c>
      <c r="O54">
        <f>0+R54</f>
      </c>
      <c r="Q54">
        <f>0+I55+I59+I63+I67+I71+I75+I79+I83+I87+I91+I95+I99+I103+I107+I111</f>
      </c>
      <c>
        <f>0+O55+O59+O63+O67+O71+O75+O79+O83+O87+O91+O95+O99+O103+O107+O111</f>
      </c>
    </row>
    <row r="55" spans="1:16" ht="12.75">
      <c r="A55" s="26" t="s">
        <v>50</v>
      </c>
      <c s="31" t="s">
        <v>1044</v>
      </c>
      <c s="31" t="s">
        <v>1045</v>
      </c>
      <c s="26" t="s">
        <v>52</v>
      </c>
      <c s="32" t="s">
        <v>1046</v>
      </c>
      <c s="33" t="s">
        <v>70</v>
      </c>
      <c s="34">
        <v>1</v>
      </c>
      <c s="35">
        <v>0</v>
      </c>
      <c s="36">
        <f>ROUND(ROUND(H55,2)*ROUND(G55,5),2)</f>
      </c>
      <c r="O55">
        <f>(I55*21)/100</f>
      </c>
      <c t="s">
        <v>27</v>
      </c>
    </row>
    <row r="56" spans="1:5" ht="12.75">
      <c r="A56" s="37" t="s">
        <v>55</v>
      </c>
      <c r="E56" s="38" t="s">
        <v>58</v>
      </c>
    </row>
    <row r="57" spans="1:5" ht="12.75">
      <c r="A57" s="39" t="s">
        <v>57</v>
      </c>
      <c r="E57" s="40" t="s">
        <v>58</v>
      </c>
    </row>
    <row r="58" spans="1:5" ht="12.75">
      <c r="A58" t="s">
        <v>59</v>
      </c>
      <c r="E58" s="38" t="s">
        <v>58</v>
      </c>
    </row>
    <row r="59" spans="1:16" ht="12.75">
      <c r="A59" s="26" t="s">
        <v>50</v>
      </c>
      <c s="31" t="s">
        <v>1047</v>
      </c>
      <c s="31" t="s">
        <v>1048</v>
      </c>
      <c s="26" t="s">
        <v>52</v>
      </c>
      <c s="32" t="s">
        <v>1049</v>
      </c>
      <c s="33" t="s">
        <v>175</v>
      </c>
      <c s="34">
        <v>1</v>
      </c>
      <c s="35">
        <v>0</v>
      </c>
      <c s="36">
        <f>ROUND(ROUND(H59,2)*ROUND(G59,5),2)</f>
      </c>
      <c r="O59">
        <f>(I59*21)/100</f>
      </c>
      <c t="s">
        <v>27</v>
      </c>
    </row>
    <row r="60" spans="1:5" ht="12.75">
      <c r="A60" s="37" t="s">
        <v>55</v>
      </c>
      <c r="E60" s="38" t="s">
        <v>58</v>
      </c>
    </row>
    <row r="61" spans="1:5" ht="12.75">
      <c r="A61" s="39" t="s">
        <v>57</v>
      </c>
      <c r="E61" s="40" t="s">
        <v>58</v>
      </c>
    </row>
    <row r="62" spans="1:5" ht="12.75">
      <c r="A62" t="s">
        <v>59</v>
      </c>
      <c r="E62" s="38" t="s">
        <v>58</v>
      </c>
    </row>
    <row r="63" spans="1:16" ht="12.75">
      <c r="A63" s="26" t="s">
        <v>50</v>
      </c>
      <c s="31" t="s">
        <v>1050</v>
      </c>
      <c s="31" t="s">
        <v>1051</v>
      </c>
      <c s="26" t="s">
        <v>52</v>
      </c>
      <c s="32" t="s">
        <v>1018</v>
      </c>
      <c s="33" t="s">
        <v>175</v>
      </c>
      <c s="34">
        <v>1</v>
      </c>
      <c s="35">
        <v>0</v>
      </c>
      <c s="36">
        <f>ROUND(ROUND(H63,2)*ROUND(G63,5),2)</f>
      </c>
      <c r="O63">
        <f>(I63*21)/100</f>
      </c>
      <c t="s">
        <v>27</v>
      </c>
    </row>
    <row r="64" spans="1:5" ht="12.75">
      <c r="A64" s="37" t="s">
        <v>55</v>
      </c>
      <c r="E64" s="38" t="s">
        <v>58</v>
      </c>
    </row>
    <row r="65" spans="1:5" ht="12.75">
      <c r="A65" s="39" t="s">
        <v>57</v>
      </c>
      <c r="E65" s="40" t="s">
        <v>58</v>
      </c>
    </row>
    <row r="66" spans="1:5" ht="12.75">
      <c r="A66" t="s">
        <v>59</v>
      </c>
      <c r="E66" s="38" t="s">
        <v>58</v>
      </c>
    </row>
    <row r="67" spans="1:16" ht="12.75">
      <c r="A67" s="26" t="s">
        <v>50</v>
      </c>
      <c s="31" t="s">
        <v>1052</v>
      </c>
      <c s="31" t="s">
        <v>1053</v>
      </c>
      <c s="26" t="s">
        <v>52</v>
      </c>
      <c s="32" t="s">
        <v>1054</v>
      </c>
      <c s="33" t="s">
        <v>175</v>
      </c>
      <c s="34">
        <v>1</v>
      </c>
      <c s="35">
        <v>0</v>
      </c>
      <c s="36">
        <f>ROUND(ROUND(H67,2)*ROUND(G67,5),2)</f>
      </c>
      <c r="O67">
        <f>(I67*21)/100</f>
      </c>
      <c t="s">
        <v>27</v>
      </c>
    </row>
    <row r="68" spans="1:5" ht="12.75">
      <c r="A68" s="37" t="s">
        <v>55</v>
      </c>
      <c r="E68" s="38" t="s">
        <v>58</v>
      </c>
    </row>
    <row r="69" spans="1:5" ht="12.75">
      <c r="A69" s="39" t="s">
        <v>57</v>
      </c>
      <c r="E69" s="40" t="s">
        <v>58</v>
      </c>
    </row>
    <row r="70" spans="1:5" ht="12.75">
      <c r="A70" t="s">
        <v>59</v>
      </c>
      <c r="E70" s="38" t="s">
        <v>58</v>
      </c>
    </row>
    <row r="71" spans="1:16" ht="12.75">
      <c r="A71" s="26" t="s">
        <v>50</v>
      </c>
      <c s="31" t="s">
        <v>1055</v>
      </c>
      <c s="31" t="s">
        <v>1056</v>
      </c>
      <c s="26" t="s">
        <v>52</v>
      </c>
      <c s="32" t="s">
        <v>1057</v>
      </c>
      <c s="33" t="s">
        <v>175</v>
      </c>
      <c s="34">
        <v>3</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58</v>
      </c>
    </row>
    <row r="75" spans="1:16" ht="12.75">
      <c r="A75" s="26" t="s">
        <v>50</v>
      </c>
      <c s="31" t="s">
        <v>1058</v>
      </c>
      <c s="31" t="s">
        <v>1059</v>
      </c>
      <c s="26" t="s">
        <v>52</v>
      </c>
      <c s="32" t="s">
        <v>1024</v>
      </c>
      <c s="33" t="s">
        <v>175</v>
      </c>
      <c s="34">
        <v>19</v>
      </c>
      <c s="35">
        <v>0</v>
      </c>
      <c s="36">
        <f>ROUND(ROUND(H75,2)*ROUND(G75,5),2)</f>
      </c>
      <c r="O75">
        <f>(I75*21)/100</f>
      </c>
      <c t="s">
        <v>27</v>
      </c>
    </row>
    <row r="76" spans="1:5" ht="12.75">
      <c r="A76" s="37" t="s">
        <v>55</v>
      </c>
      <c r="E76" s="38" t="s">
        <v>58</v>
      </c>
    </row>
    <row r="77" spans="1:5" ht="12.75">
      <c r="A77" s="39" t="s">
        <v>57</v>
      </c>
      <c r="E77" s="40" t="s">
        <v>58</v>
      </c>
    </row>
    <row r="78" spans="1:5" ht="12.75">
      <c r="A78" t="s">
        <v>59</v>
      </c>
      <c r="E78" s="38" t="s">
        <v>58</v>
      </c>
    </row>
    <row r="79" spans="1:16" ht="12.75">
      <c r="A79" s="26" t="s">
        <v>50</v>
      </c>
      <c s="31" t="s">
        <v>1060</v>
      </c>
      <c s="31" t="s">
        <v>1061</v>
      </c>
      <c s="26" t="s">
        <v>52</v>
      </c>
      <c s="32" t="s">
        <v>1027</v>
      </c>
      <c s="33" t="s">
        <v>175</v>
      </c>
      <c s="34">
        <v>7</v>
      </c>
      <c s="35">
        <v>0</v>
      </c>
      <c s="36">
        <f>ROUND(ROUND(H79,2)*ROUND(G79,5),2)</f>
      </c>
      <c r="O79">
        <f>(I79*21)/100</f>
      </c>
      <c t="s">
        <v>27</v>
      </c>
    </row>
    <row r="80" spans="1:5" ht="12.75">
      <c r="A80" s="37" t="s">
        <v>55</v>
      </c>
      <c r="E80" s="38" t="s">
        <v>58</v>
      </c>
    </row>
    <row r="81" spans="1:5" ht="12.75">
      <c r="A81" s="39" t="s">
        <v>57</v>
      </c>
      <c r="E81" s="40" t="s">
        <v>58</v>
      </c>
    </row>
    <row r="82" spans="1:5" ht="12.75">
      <c r="A82" t="s">
        <v>59</v>
      </c>
      <c r="E82" s="38" t="s">
        <v>58</v>
      </c>
    </row>
    <row r="83" spans="1:16" ht="12.75">
      <c r="A83" s="26" t="s">
        <v>50</v>
      </c>
      <c s="31" t="s">
        <v>1062</v>
      </c>
      <c s="31" t="s">
        <v>1063</v>
      </c>
      <c s="26" t="s">
        <v>52</v>
      </c>
      <c s="32" t="s">
        <v>1030</v>
      </c>
      <c s="33" t="s">
        <v>175</v>
      </c>
      <c s="34">
        <v>3</v>
      </c>
      <c s="35">
        <v>0</v>
      </c>
      <c s="36">
        <f>ROUND(ROUND(H83,2)*ROUND(G83,5),2)</f>
      </c>
      <c r="O83">
        <f>(I83*21)/100</f>
      </c>
      <c t="s">
        <v>27</v>
      </c>
    </row>
    <row r="84" spans="1:5" ht="12.75">
      <c r="A84" s="37" t="s">
        <v>55</v>
      </c>
      <c r="E84" s="38" t="s">
        <v>58</v>
      </c>
    </row>
    <row r="85" spans="1:5" ht="12.75">
      <c r="A85" s="39" t="s">
        <v>57</v>
      </c>
      <c r="E85" s="40" t="s">
        <v>58</v>
      </c>
    </row>
    <row r="86" spans="1:5" ht="12.75">
      <c r="A86" t="s">
        <v>59</v>
      </c>
      <c r="E86" s="38" t="s">
        <v>58</v>
      </c>
    </row>
    <row r="87" spans="1:16" ht="12.75">
      <c r="A87" s="26" t="s">
        <v>50</v>
      </c>
      <c s="31" t="s">
        <v>1064</v>
      </c>
      <c s="31" t="s">
        <v>1065</v>
      </c>
      <c s="26" t="s">
        <v>52</v>
      </c>
      <c s="32" t="s">
        <v>1066</v>
      </c>
      <c s="33" t="s">
        <v>175</v>
      </c>
      <c s="34">
        <v>6</v>
      </c>
      <c s="35">
        <v>0</v>
      </c>
      <c s="36">
        <f>ROUND(ROUND(H87,2)*ROUND(G87,5),2)</f>
      </c>
      <c r="O87">
        <f>(I87*21)/100</f>
      </c>
      <c t="s">
        <v>27</v>
      </c>
    </row>
    <row r="88" spans="1:5" ht="12.75">
      <c r="A88" s="37" t="s">
        <v>55</v>
      </c>
      <c r="E88" s="38" t="s">
        <v>58</v>
      </c>
    </row>
    <row r="89" spans="1:5" ht="12.75">
      <c r="A89" s="39" t="s">
        <v>57</v>
      </c>
      <c r="E89" s="40" t="s">
        <v>58</v>
      </c>
    </row>
    <row r="90" spans="1:5" ht="12.75">
      <c r="A90" t="s">
        <v>59</v>
      </c>
      <c r="E90" s="38" t="s">
        <v>58</v>
      </c>
    </row>
    <row r="91" spans="1:16" ht="12.75">
      <c r="A91" s="26" t="s">
        <v>50</v>
      </c>
      <c s="31" t="s">
        <v>1067</v>
      </c>
      <c s="31" t="s">
        <v>1068</v>
      </c>
      <c s="26" t="s">
        <v>52</v>
      </c>
      <c s="32" t="s">
        <v>1069</v>
      </c>
      <c s="33" t="s">
        <v>175</v>
      </c>
      <c s="34">
        <v>1</v>
      </c>
      <c s="35">
        <v>0</v>
      </c>
      <c s="36">
        <f>ROUND(ROUND(H91,2)*ROUND(G91,5),2)</f>
      </c>
      <c r="O91">
        <f>(I91*21)/100</f>
      </c>
      <c t="s">
        <v>27</v>
      </c>
    </row>
    <row r="92" spans="1:5" ht="12.75">
      <c r="A92" s="37" t="s">
        <v>55</v>
      </c>
      <c r="E92" s="38" t="s">
        <v>58</v>
      </c>
    </row>
    <row r="93" spans="1:5" ht="12.75">
      <c r="A93" s="39" t="s">
        <v>57</v>
      </c>
      <c r="E93" s="40" t="s">
        <v>58</v>
      </c>
    </row>
    <row r="94" spans="1:5" ht="12.75">
      <c r="A94" t="s">
        <v>59</v>
      </c>
      <c r="E94" s="38" t="s">
        <v>58</v>
      </c>
    </row>
    <row r="95" spans="1:16" ht="12.75">
      <c r="A95" s="26" t="s">
        <v>50</v>
      </c>
      <c s="31" t="s">
        <v>1070</v>
      </c>
      <c s="31" t="s">
        <v>1071</v>
      </c>
      <c s="26" t="s">
        <v>52</v>
      </c>
      <c s="32" t="s">
        <v>1072</v>
      </c>
      <c s="33" t="s">
        <v>175</v>
      </c>
      <c s="34">
        <v>1</v>
      </c>
      <c s="35">
        <v>0</v>
      </c>
      <c s="36">
        <f>ROUND(ROUND(H95,2)*ROUND(G95,5),2)</f>
      </c>
      <c r="O95">
        <f>(I95*21)/100</f>
      </c>
      <c t="s">
        <v>27</v>
      </c>
    </row>
    <row r="96" spans="1:5" ht="12.75">
      <c r="A96" s="37" t="s">
        <v>55</v>
      </c>
      <c r="E96" s="38" t="s">
        <v>58</v>
      </c>
    </row>
    <row r="97" spans="1:5" ht="12.75">
      <c r="A97" s="39" t="s">
        <v>57</v>
      </c>
      <c r="E97" s="40" t="s">
        <v>58</v>
      </c>
    </row>
    <row r="98" spans="1:5" ht="12.75">
      <c r="A98" t="s">
        <v>59</v>
      </c>
      <c r="E98" s="38" t="s">
        <v>58</v>
      </c>
    </row>
    <row r="99" spans="1:16" ht="12.75">
      <c r="A99" s="26" t="s">
        <v>50</v>
      </c>
      <c s="31" t="s">
        <v>1073</v>
      </c>
      <c s="31" t="s">
        <v>1074</v>
      </c>
      <c s="26" t="s">
        <v>52</v>
      </c>
      <c s="32" t="s">
        <v>1036</v>
      </c>
      <c s="33" t="s">
        <v>175</v>
      </c>
      <c s="34">
        <v>1</v>
      </c>
      <c s="35">
        <v>0</v>
      </c>
      <c s="36">
        <f>ROUND(ROUND(H99,2)*ROUND(G99,5),2)</f>
      </c>
      <c r="O99">
        <f>(I99*21)/100</f>
      </c>
      <c t="s">
        <v>27</v>
      </c>
    </row>
    <row r="100" spans="1:5" ht="12.75">
      <c r="A100" s="37" t="s">
        <v>55</v>
      </c>
      <c r="E100" s="38" t="s">
        <v>58</v>
      </c>
    </row>
    <row r="101" spans="1:5" ht="12.75">
      <c r="A101" s="39" t="s">
        <v>57</v>
      </c>
      <c r="E101" s="40" t="s">
        <v>58</v>
      </c>
    </row>
    <row r="102" spans="1:5" ht="12.75">
      <c r="A102" t="s">
        <v>59</v>
      </c>
      <c r="E102" s="38" t="s">
        <v>58</v>
      </c>
    </row>
    <row r="103" spans="1:16" ht="12.75">
      <c r="A103" s="26" t="s">
        <v>50</v>
      </c>
      <c s="31" t="s">
        <v>1075</v>
      </c>
      <c s="31" t="s">
        <v>1076</v>
      </c>
      <c s="26" t="s">
        <v>52</v>
      </c>
      <c s="32" t="s">
        <v>1077</v>
      </c>
      <c s="33" t="s">
        <v>175</v>
      </c>
      <c s="34">
        <v>1</v>
      </c>
      <c s="35">
        <v>0</v>
      </c>
      <c s="36">
        <f>ROUND(ROUND(H103,2)*ROUND(G103,5),2)</f>
      </c>
      <c r="O103">
        <f>(I103*21)/100</f>
      </c>
      <c t="s">
        <v>27</v>
      </c>
    </row>
    <row r="104" spans="1:5" ht="12.75">
      <c r="A104" s="37" t="s">
        <v>55</v>
      </c>
      <c r="E104" s="38" t="s">
        <v>58</v>
      </c>
    </row>
    <row r="105" spans="1:5" ht="12.75">
      <c r="A105" s="39" t="s">
        <v>57</v>
      </c>
      <c r="E105" s="40" t="s">
        <v>58</v>
      </c>
    </row>
    <row r="106" spans="1:5" ht="12.75">
      <c r="A106" t="s">
        <v>59</v>
      </c>
      <c r="E106" s="38" t="s">
        <v>58</v>
      </c>
    </row>
    <row r="107" spans="1:16" ht="12.75">
      <c r="A107" s="26" t="s">
        <v>50</v>
      </c>
      <c s="31" t="s">
        <v>1078</v>
      </c>
      <c s="31" t="s">
        <v>1079</v>
      </c>
      <c s="26" t="s">
        <v>52</v>
      </c>
      <c s="32" t="s">
        <v>1080</v>
      </c>
      <c s="33" t="s">
        <v>175</v>
      </c>
      <c s="34">
        <v>3</v>
      </c>
      <c s="35">
        <v>0</v>
      </c>
      <c s="36">
        <f>ROUND(ROUND(H107,2)*ROUND(G107,5),2)</f>
      </c>
      <c r="O107">
        <f>(I107*21)/100</f>
      </c>
      <c t="s">
        <v>27</v>
      </c>
    </row>
    <row r="108" spans="1:5" ht="12.75">
      <c r="A108" s="37" t="s">
        <v>55</v>
      </c>
      <c r="E108" s="38" t="s">
        <v>58</v>
      </c>
    </row>
    <row r="109" spans="1:5" ht="12.75">
      <c r="A109" s="39" t="s">
        <v>57</v>
      </c>
      <c r="E109" s="40" t="s">
        <v>58</v>
      </c>
    </row>
    <row r="110" spans="1:5" ht="12.75">
      <c r="A110" t="s">
        <v>59</v>
      </c>
      <c r="E110" s="38" t="s">
        <v>58</v>
      </c>
    </row>
    <row r="111" spans="1:16" ht="12.75">
      <c r="A111" s="26" t="s">
        <v>50</v>
      </c>
      <c s="31" t="s">
        <v>1081</v>
      </c>
      <c s="31" t="s">
        <v>1082</v>
      </c>
      <c s="26" t="s">
        <v>52</v>
      </c>
      <c s="32" t="s">
        <v>1042</v>
      </c>
      <c s="33" t="s">
        <v>70</v>
      </c>
      <c s="34">
        <v>1</v>
      </c>
      <c s="35">
        <v>0</v>
      </c>
      <c s="36">
        <f>ROUND(ROUND(H111,2)*ROUND(G111,5),2)</f>
      </c>
      <c r="O111">
        <f>(I111*21)/100</f>
      </c>
      <c t="s">
        <v>27</v>
      </c>
    </row>
    <row r="112" spans="1:5" ht="12.75">
      <c r="A112" s="37" t="s">
        <v>55</v>
      </c>
      <c r="E112" s="38" t="s">
        <v>58</v>
      </c>
    </row>
    <row r="113" spans="1:5" ht="12.75">
      <c r="A113" s="39" t="s">
        <v>57</v>
      </c>
      <c r="E113" s="40" t="s">
        <v>58</v>
      </c>
    </row>
    <row r="114" spans="1:5" ht="12.75">
      <c r="A114" t="s">
        <v>59</v>
      </c>
      <c r="E114" s="38" t="s">
        <v>58</v>
      </c>
    </row>
    <row r="115" spans="1:18" ht="12.75" customHeight="1">
      <c r="A115" s="6" t="s">
        <v>47</v>
      </c>
      <c s="6"/>
      <c s="43" t="s">
        <v>707</v>
      </c>
      <c s="6"/>
      <c s="29" t="s">
        <v>1083</v>
      </c>
      <c s="6"/>
      <c s="6"/>
      <c s="6"/>
      <c s="44">
        <f>0+Q115</f>
      </c>
      <c r="O115">
        <f>0+R115</f>
      </c>
      <c r="Q115">
        <f>0+I116+I120+I124+I128+I132+I136+I140+I144+I148+I152+I156+I160+I164+I168+I172+I176+I180+I184+I188+I192+I196+I200+I204+I208+I212+I216+I220+I224+I228+I232+I236+I240+I244+I248+I252+I256+I260</f>
      </c>
      <c>
        <f>0+O116+O120+O124+O128+O132+O136+O140+O144+O148+O152+O156+O160+O164+O168+O172+O176+O180+O184+O188+O192+O196+O200+O204+O208+O212+O216+O220+O224+O228+O232+O236+O240+O244+O248+O252+O256+O260</f>
      </c>
    </row>
    <row r="116" spans="1:16" ht="12.75">
      <c r="A116" s="26" t="s">
        <v>50</v>
      </c>
      <c s="31" t="s">
        <v>1084</v>
      </c>
      <c s="31" t="s">
        <v>1085</v>
      </c>
      <c s="26" t="s">
        <v>52</v>
      </c>
      <c s="32" t="s">
        <v>1086</v>
      </c>
      <c s="33" t="s">
        <v>70</v>
      </c>
      <c s="34">
        <v>1</v>
      </c>
      <c s="35">
        <v>0</v>
      </c>
      <c s="36">
        <f>ROUND(ROUND(H116,2)*ROUND(G116,5),2)</f>
      </c>
      <c r="O116">
        <f>(I116*21)/100</f>
      </c>
      <c t="s">
        <v>27</v>
      </c>
    </row>
    <row r="117" spans="1:5" ht="12.75">
      <c r="A117" s="37" t="s">
        <v>55</v>
      </c>
      <c r="E117" s="38" t="s">
        <v>58</v>
      </c>
    </row>
    <row r="118" spans="1:5" ht="12.75">
      <c r="A118" s="39" t="s">
        <v>57</v>
      </c>
      <c r="E118" s="40" t="s">
        <v>58</v>
      </c>
    </row>
    <row r="119" spans="1:5" ht="12.75">
      <c r="A119" t="s">
        <v>59</v>
      </c>
      <c r="E119" s="38" t="s">
        <v>58</v>
      </c>
    </row>
    <row r="120" spans="1:16" ht="12.75">
      <c r="A120" s="26" t="s">
        <v>50</v>
      </c>
      <c s="31" t="s">
        <v>1087</v>
      </c>
      <c s="31" t="s">
        <v>1088</v>
      </c>
      <c s="26" t="s">
        <v>52</v>
      </c>
      <c s="32" t="s">
        <v>1089</v>
      </c>
      <c s="33" t="s">
        <v>76</v>
      </c>
      <c s="34">
        <v>8</v>
      </c>
      <c s="35">
        <v>0</v>
      </c>
      <c s="36">
        <f>ROUND(ROUND(H120,2)*ROUND(G120,5),2)</f>
      </c>
      <c r="O120">
        <f>(I120*21)/100</f>
      </c>
      <c t="s">
        <v>27</v>
      </c>
    </row>
    <row r="121" spans="1:5" ht="12.75">
      <c r="A121" s="37" t="s">
        <v>55</v>
      </c>
      <c r="E121" s="38" t="s">
        <v>58</v>
      </c>
    </row>
    <row r="122" spans="1:5" ht="12.75">
      <c r="A122" s="39" t="s">
        <v>57</v>
      </c>
      <c r="E122" s="40" t="s">
        <v>58</v>
      </c>
    </row>
    <row r="123" spans="1:5" ht="12.75">
      <c r="A123" t="s">
        <v>59</v>
      </c>
      <c r="E123" s="38" t="s">
        <v>58</v>
      </c>
    </row>
    <row r="124" spans="1:16" ht="12.75">
      <c r="A124" s="26" t="s">
        <v>50</v>
      </c>
      <c s="31" t="s">
        <v>1090</v>
      </c>
      <c s="31" t="s">
        <v>1091</v>
      </c>
      <c s="26" t="s">
        <v>52</v>
      </c>
      <c s="32" t="s">
        <v>1092</v>
      </c>
      <c s="33" t="s">
        <v>76</v>
      </c>
      <c s="34">
        <v>55</v>
      </c>
      <c s="35">
        <v>0</v>
      </c>
      <c s="36">
        <f>ROUND(ROUND(H124,2)*ROUND(G124,5),2)</f>
      </c>
      <c r="O124">
        <f>(I124*21)/100</f>
      </c>
      <c t="s">
        <v>27</v>
      </c>
    </row>
    <row r="125" spans="1:5" ht="12.75">
      <c r="A125" s="37" t="s">
        <v>55</v>
      </c>
      <c r="E125" s="38" t="s">
        <v>58</v>
      </c>
    </row>
    <row r="126" spans="1:5" ht="12.75">
      <c r="A126" s="39" t="s">
        <v>57</v>
      </c>
      <c r="E126" s="40" t="s">
        <v>58</v>
      </c>
    </row>
    <row r="127" spans="1:5" ht="12.75">
      <c r="A127" t="s">
        <v>59</v>
      </c>
      <c r="E127" s="38" t="s">
        <v>58</v>
      </c>
    </row>
    <row r="128" spans="1:16" ht="12.75">
      <c r="A128" s="26" t="s">
        <v>50</v>
      </c>
      <c s="31" t="s">
        <v>1093</v>
      </c>
      <c s="31" t="s">
        <v>1094</v>
      </c>
      <c s="26" t="s">
        <v>52</v>
      </c>
      <c s="32" t="s">
        <v>1095</v>
      </c>
      <c s="33" t="s">
        <v>76</v>
      </c>
      <c s="34">
        <v>10</v>
      </c>
      <c s="35">
        <v>0</v>
      </c>
      <c s="36">
        <f>ROUND(ROUND(H128,2)*ROUND(G128,5),2)</f>
      </c>
      <c r="O128">
        <f>(I128*21)/100</f>
      </c>
      <c t="s">
        <v>27</v>
      </c>
    </row>
    <row r="129" spans="1:5" ht="12.75">
      <c r="A129" s="37" t="s">
        <v>55</v>
      </c>
      <c r="E129" s="38" t="s">
        <v>58</v>
      </c>
    </row>
    <row r="130" spans="1:5" ht="12.75">
      <c r="A130" s="39" t="s">
        <v>57</v>
      </c>
      <c r="E130" s="40" t="s">
        <v>58</v>
      </c>
    </row>
    <row r="131" spans="1:5" ht="12.75">
      <c r="A131" t="s">
        <v>59</v>
      </c>
      <c r="E131" s="38" t="s">
        <v>58</v>
      </c>
    </row>
    <row r="132" spans="1:16" ht="12.75">
      <c r="A132" s="26" t="s">
        <v>50</v>
      </c>
      <c s="31" t="s">
        <v>1096</v>
      </c>
      <c s="31" t="s">
        <v>1097</v>
      </c>
      <c s="26" t="s">
        <v>52</v>
      </c>
      <c s="32" t="s">
        <v>1098</v>
      </c>
      <c s="33" t="s">
        <v>76</v>
      </c>
      <c s="34">
        <v>100</v>
      </c>
      <c s="35">
        <v>0</v>
      </c>
      <c s="36">
        <f>ROUND(ROUND(H132,2)*ROUND(G132,5),2)</f>
      </c>
      <c r="O132">
        <f>(I132*21)/100</f>
      </c>
      <c t="s">
        <v>27</v>
      </c>
    </row>
    <row r="133" spans="1:5" ht="12.75">
      <c r="A133" s="37" t="s">
        <v>55</v>
      </c>
      <c r="E133" s="38" t="s">
        <v>58</v>
      </c>
    </row>
    <row r="134" spans="1:5" ht="12.75">
      <c r="A134" s="39" t="s">
        <v>57</v>
      </c>
      <c r="E134" s="40" t="s">
        <v>58</v>
      </c>
    </row>
    <row r="135" spans="1:5" ht="12.75">
      <c r="A135" t="s">
        <v>59</v>
      </c>
      <c r="E135" s="38" t="s">
        <v>58</v>
      </c>
    </row>
    <row r="136" spans="1:16" ht="12.75">
      <c r="A136" s="26" t="s">
        <v>50</v>
      </c>
      <c s="31" t="s">
        <v>48</v>
      </c>
      <c s="31" t="s">
        <v>1099</v>
      </c>
      <c s="26" t="s">
        <v>52</v>
      </c>
      <c s="32" t="s">
        <v>1100</v>
      </c>
      <c s="33" t="s">
        <v>76</v>
      </c>
      <c s="34">
        <v>55</v>
      </c>
      <c s="35">
        <v>0</v>
      </c>
      <c s="36">
        <f>ROUND(ROUND(H136,2)*ROUND(G136,5),2)</f>
      </c>
      <c r="O136">
        <f>(I136*21)/100</f>
      </c>
      <c t="s">
        <v>27</v>
      </c>
    </row>
    <row r="137" spans="1:5" ht="12.75">
      <c r="A137" s="37" t="s">
        <v>55</v>
      </c>
      <c r="E137" s="38" t="s">
        <v>58</v>
      </c>
    </row>
    <row r="138" spans="1:5" ht="12.75">
      <c r="A138" s="39" t="s">
        <v>57</v>
      </c>
      <c r="E138" s="40" t="s">
        <v>58</v>
      </c>
    </row>
    <row r="139" spans="1:5" ht="12.75">
      <c r="A139" t="s">
        <v>59</v>
      </c>
      <c r="E139" s="38" t="s">
        <v>58</v>
      </c>
    </row>
    <row r="140" spans="1:16" ht="12.75">
      <c r="A140" s="26" t="s">
        <v>50</v>
      </c>
      <c s="31" t="s">
        <v>1101</v>
      </c>
      <c s="31" t="s">
        <v>1102</v>
      </c>
      <c s="26" t="s">
        <v>52</v>
      </c>
      <c s="32" t="s">
        <v>1103</v>
      </c>
      <c s="33" t="s">
        <v>76</v>
      </c>
      <c s="34">
        <v>490</v>
      </c>
      <c s="35">
        <v>0</v>
      </c>
      <c s="36">
        <f>ROUND(ROUND(H140,2)*ROUND(G140,5),2)</f>
      </c>
      <c r="O140">
        <f>(I140*21)/100</f>
      </c>
      <c t="s">
        <v>27</v>
      </c>
    </row>
    <row r="141" spans="1:5" ht="12.75">
      <c r="A141" s="37" t="s">
        <v>55</v>
      </c>
      <c r="E141" s="38" t="s">
        <v>58</v>
      </c>
    </row>
    <row r="142" spans="1:5" ht="12.75">
      <c r="A142" s="39" t="s">
        <v>57</v>
      </c>
      <c r="E142" s="40" t="s">
        <v>58</v>
      </c>
    </row>
    <row r="143" spans="1:5" ht="12.75">
      <c r="A143" t="s">
        <v>59</v>
      </c>
      <c r="E143" s="38" t="s">
        <v>58</v>
      </c>
    </row>
    <row r="144" spans="1:16" ht="12.75">
      <c r="A144" s="26" t="s">
        <v>50</v>
      </c>
      <c s="31" t="s">
        <v>1104</v>
      </c>
      <c s="31" t="s">
        <v>1105</v>
      </c>
      <c s="26" t="s">
        <v>52</v>
      </c>
      <c s="32" t="s">
        <v>1106</v>
      </c>
      <c s="33" t="s">
        <v>76</v>
      </c>
      <c s="34">
        <v>690</v>
      </c>
      <c s="35">
        <v>0</v>
      </c>
      <c s="36">
        <f>ROUND(ROUND(H144,2)*ROUND(G144,5),2)</f>
      </c>
      <c r="O144">
        <f>(I144*21)/100</f>
      </c>
      <c t="s">
        <v>27</v>
      </c>
    </row>
    <row r="145" spans="1:5" ht="12.75">
      <c r="A145" s="37" t="s">
        <v>55</v>
      </c>
      <c r="E145" s="38" t="s">
        <v>58</v>
      </c>
    </row>
    <row r="146" spans="1:5" ht="12.75">
      <c r="A146" s="39" t="s">
        <v>57</v>
      </c>
      <c r="E146" s="40" t="s">
        <v>58</v>
      </c>
    </row>
    <row r="147" spans="1:5" ht="12.75">
      <c r="A147" t="s">
        <v>59</v>
      </c>
      <c r="E147" s="38" t="s">
        <v>58</v>
      </c>
    </row>
    <row r="148" spans="1:16" ht="12.75">
      <c r="A148" s="26" t="s">
        <v>50</v>
      </c>
      <c s="31" t="s">
        <v>1107</v>
      </c>
      <c s="31" t="s">
        <v>1108</v>
      </c>
      <c s="26" t="s">
        <v>52</v>
      </c>
      <c s="32" t="s">
        <v>1109</v>
      </c>
      <c s="33" t="s">
        <v>76</v>
      </c>
      <c s="34">
        <v>650</v>
      </c>
      <c s="35">
        <v>0</v>
      </c>
      <c s="36">
        <f>ROUND(ROUND(H148,2)*ROUND(G148,5),2)</f>
      </c>
      <c r="O148">
        <f>(I148*21)/100</f>
      </c>
      <c t="s">
        <v>27</v>
      </c>
    </row>
    <row r="149" spans="1:5" ht="12.75">
      <c r="A149" s="37" t="s">
        <v>55</v>
      </c>
      <c r="E149" s="38" t="s">
        <v>58</v>
      </c>
    </row>
    <row r="150" spans="1:5" ht="12.75">
      <c r="A150" s="39" t="s">
        <v>57</v>
      </c>
      <c r="E150" s="40" t="s">
        <v>58</v>
      </c>
    </row>
    <row r="151" spans="1:5" ht="12.75">
      <c r="A151" t="s">
        <v>59</v>
      </c>
      <c r="E151" s="38" t="s">
        <v>58</v>
      </c>
    </row>
    <row r="152" spans="1:16" ht="12.75">
      <c r="A152" s="26" t="s">
        <v>50</v>
      </c>
      <c s="31" t="s">
        <v>1110</v>
      </c>
      <c s="31" t="s">
        <v>1111</v>
      </c>
      <c s="26" t="s">
        <v>52</v>
      </c>
      <c s="32" t="s">
        <v>1112</v>
      </c>
      <c s="33" t="s">
        <v>76</v>
      </c>
      <c s="34">
        <v>240</v>
      </c>
      <c s="35">
        <v>0</v>
      </c>
      <c s="36">
        <f>ROUND(ROUND(H152,2)*ROUND(G152,5),2)</f>
      </c>
      <c r="O152">
        <f>(I152*21)/100</f>
      </c>
      <c t="s">
        <v>27</v>
      </c>
    </row>
    <row r="153" spans="1:5" ht="12.75">
      <c r="A153" s="37" t="s">
        <v>55</v>
      </c>
      <c r="E153" s="38" t="s">
        <v>58</v>
      </c>
    </row>
    <row r="154" spans="1:5" ht="12.75">
      <c r="A154" s="39" t="s">
        <v>57</v>
      </c>
      <c r="E154" s="40" t="s">
        <v>58</v>
      </c>
    </row>
    <row r="155" spans="1:5" ht="12.75">
      <c r="A155" t="s">
        <v>59</v>
      </c>
      <c r="E155" s="38" t="s">
        <v>58</v>
      </c>
    </row>
    <row r="156" spans="1:16" ht="12.75">
      <c r="A156" s="26" t="s">
        <v>50</v>
      </c>
      <c s="31" t="s">
        <v>1113</v>
      </c>
      <c s="31" t="s">
        <v>1114</v>
      </c>
      <c s="26" t="s">
        <v>52</v>
      </c>
      <c s="32" t="s">
        <v>1115</v>
      </c>
      <c s="33" t="s">
        <v>76</v>
      </c>
      <c s="34">
        <v>960</v>
      </c>
      <c s="35">
        <v>0</v>
      </c>
      <c s="36">
        <f>ROUND(ROUND(H156,2)*ROUND(G156,5),2)</f>
      </c>
      <c r="O156">
        <f>(I156*21)/100</f>
      </c>
      <c t="s">
        <v>27</v>
      </c>
    </row>
    <row r="157" spans="1:5" ht="12.75">
      <c r="A157" s="37" t="s">
        <v>55</v>
      </c>
      <c r="E157" s="38" t="s">
        <v>58</v>
      </c>
    </row>
    <row r="158" spans="1:5" ht="12.75">
      <c r="A158" s="39" t="s">
        <v>57</v>
      </c>
      <c r="E158" s="40" t="s">
        <v>58</v>
      </c>
    </row>
    <row r="159" spans="1:5" ht="12.75">
      <c r="A159" t="s">
        <v>59</v>
      </c>
      <c r="E159" s="38" t="s">
        <v>58</v>
      </c>
    </row>
    <row r="160" spans="1:16" ht="12.75">
      <c r="A160" s="26" t="s">
        <v>50</v>
      </c>
      <c s="31" t="s">
        <v>1116</v>
      </c>
      <c s="31" t="s">
        <v>1117</v>
      </c>
      <c s="26" t="s">
        <v>52</v>
      </c>
      <c s="32" t="s">
        <v>1118</v>
      </c>
      <c s="33" t="s">
        <v>76</v>
      </c>
      <c s="34">
        <v>9400</v>
      </c>
      <c s="35">
        <v>0</v>
      </c>
      <c s="36">
        <f>ROUND(ROUND(H160,2)*ROUND(G160,5),2)</f>
      </c>
      <c r="O160">
        <f>(I160*21)/100</f>
      </c>
      <c t="s">
        <v>27</v>
      </c>
    </row>
    <row r="161" spans="1:5" ht="12.75">
      <c r="A161" s="37" t="s">
        <v>55</v>
      </c>
      <c r="E161" s="38" t="s">
        <v>58</v>
      </c>
    </row>
    <row r="162" spans="1:5" ht="12.75">
      <c r="A162" s="39" t="s">
        <v>57</v>
      </c>
      <c r="E162" s="40" t="s">
        <v>58</v>
      </c>
    </row>
    <row r="163" spans="1:5" ht="12.75">
      <c r="A163" t="s">
        <v>59</v>
      </c>
      <c r="E163" s="38" t="s">
        <v>58</v>
      </c>
    </row>
    <row r="164" spans="1:16" ht="12.75">
      <c r="A164" s="26" t="s">
        <v>50</v>
      </c>
      <c s="31" t="s">
        <v>1119</v>
      </c>
      <c s="31" t="s">
        <v>1120</v>
      </c>
      <c s="26" t="s">
        <v>52</v>
      </c>
      <c s="32" t="s">
        <v>1121</v>
      </c>
      <c s="33" t="s">
        <v>76</v>
      </c>
      <c s="34">
        <v>7400</v>
      </c>
      <c s="35">
        <v>0</v>
      </c>
      <c s="36">
        <f>ROUND(ROUND(H164,2)*ROUND(G164,5),2)</f>
      </c>
      <c r="O164">
        <f>(I164*21)/100</f>
      </c>
      <c t="s">
        <v>27</v>
      </c>
    </row>
    <row r="165" spans="1:5" ht="12.75">
      <c r="A165" s="37" t="s">
        <v>55</v>
      </c>
      <c r="E165" s="38" t="s">
        <v>58</v>
      </c>
    </row>
    <row r="166" spans="1:5" ht="12.75">
      <c r="A166" s="39" t="s">
        <v>57</v>
      </c>
      <c r="E166" s="40" t="s">
        <v>58</v>
      </c>
    </row>
    <row r="167" spans="1:5" ht="12.75">
      <c r="A167" t="s">
        <v>59</v>
      </c>
      <c r="E167" s="38" t="s">
        <v>58</v>
      </c>
    </row>
    <row r="168" spans="1:16" ht="12.75">
      <c r="A168" s="26" t="s">
        <v>50</v>
      </c>
      <c s="31" t="s">
        <v>1122</v>
      </c>
      <c s="31" t="s">
        <v>1123</v>
      </c>
      <c s="26" t="s">
        <v>52</v>
      </c>
      <c s="32" t="s">
        <v>1124</v>
      </c>
      <c s="33" t="s">
        <v>76</v>
      </c>
      <c s="34">
        <v>2600</v>
      </c>
      <c s="35">
        <v>0</v>
      </c>
      <c s="36">
        <f>ROUND(ROUND(H168,2)*ROUND(G168,5),2)</f>
      </c>
      <c r="O168">
        <f>(I168*21)/100</f>
      </c>
      <c t="s">
        <v>27</v>
      </c>
    </row>
    <row r="169" spans="1:5" ht="12.75">
      <c r="A169" s="37" t="s">
        <v>55</v>
      </c>
      <c r="E169" s="38" t="s">
        <v>58</v>
      </c>
    </row>
    <row r="170" spans="1:5" ht="12.75">
      <c r="A170" s="39" t="s">
        <v>57</v>
      </c>
      <c r="E170" s="40" t="s">
        <v>58</v>
      </c>
    </row>
    <row r="171" spans="1:5" ht="12.75">
      <c r="A171" t="s">
        <v>59</v>
      </c>
      <c r="E171" s="38" t="s">
        <v>58</v>
      </c>
    </row>
    <row r="172" spans="1:16" ht="12.75">
      <c r="A172" s="26" t="s">
        <v>50</v>
      </c>
      <c s="31" t="s">
        <v>1125</v>
      </c>
      <c s="31" t="s">
        <v>1126</v>
      </c>
      <c s="26" t="s">
        <v>52</v>
      </c>
      <c s="32" t="s">
        <v>1127</v>
      </c>
      <c s="33" t="s">
        <v>76</v>
      </c>
      <c s="34">
        <v>1700</v>
      </c>
      <c s="35">
        <v>0</v>
      </c>
      <c s="36">
        <f>ROUND(ROUND(H172,2)*ROUND(G172,5),2)</f>
      </c>
      <c r="O172">
        <f>(I172*21)/100</f>
      </c>
      <c t="s">
        <v>27</v>
      </c>
    </row>
    <row r="173" spans="1:5" ht="12.75">
      <c r="A173" s="37" t="s">
        <v>55</v>
      </c>
      <c r="E173" s="38" t="s">
        <v>58</v>
      </c>
    </row>
    <row r="174" spans="1:5" ht="12.75">
      <c r="A174" s="39" t="s">
        <v>57</v>
      </c>
      <c r="E174" s="40" t="s">
        <v>58</v>
      </c>
    </row>
    <row r="175" spans="1:5" ht="12.75">
      <c r="A175" t="s">
        <v>59</v>
      </c>
      <c r="E175" s="38" t="s">
        <v>58</v>
      </c>
    </row>
    <row r="176" spans="1:16" ht="12.75">
      <c r="A176" s="26" t="s">
        <v>50</v>
      </c>
      <c s="31" t="s">
        <v>1128</v>
      </c>
      <c s="31" t="s">
        <v>1129</v>
      </c>
      <c s="26" t="s">
        <v>52</v>
      </c>
      <c s="32" t="s">
        <v>1130</v>
      </c>
      <c s="33" t="s">
        <v>76</v>
      </c>
      <c s="34">
        <v>120</v>
      </c>
      <c s="35">
        <v>0</v>
      </c>
      <c s="36">
        <f>ROUND(ROUND(H176,2)*ROUND(G176,5),2)</f>
      </c>
      <c r="O176">
        <f>(I176*21)/100</f>
      </c>
      <c t="s">
        <v>27</v>
      </c>
    </row>
    <row r="177" spans="1:5" ht="12.75">
      <c r="A177" s="37" t="s">
        <v>55</v>
      </c>
      <c r="E177" s="38" t="s">
        <v>58</v>
      </c>
    </row>
    <row r="178" spans="1:5" ht="12.75">
      <c r="A178" s="39" t="s">
        <v>57</v>
      </c>
      <c r="E178" s="40" t="s">
        <v>58</v>
      </c>
    </row>
    <row r="179" spans="1:5" ht="12.75">
      <c r="A179" t="s">
        <v>59</v>
      </c>
      <c r="E179" s="38" t="s">
        <v>58</v>
      </c>
    </row>
    <row r="180" spans="1:16" ht="12.75">
      <c r="A180" s="26" t="s">
        <v>50</v>
      </c>
      <c s="31" t="s">
        <v>1131</v>
      </c>
      <c s="31" t="s">
        <v>1132</v>
      </c>
      <c s="26" t="s">
        <v>52</v>
      </c>
      <c s="32" t="s">
        <v>1133</v>
      </c>
      <c s="33" t="s">
        <v>76</v>
      </c>
      <c s="34">
        <v>200</v>
      </c>
      <c s="35">
        <v>0</v>
      </c>
      <c s="36">
        <f>ROUND(ROUND(H180,2)*ROUND(G180,5),2)</f>
      </c>
      <c r="O180">
        <f>(I180*21)/100</f>
      </c>
      <c t="s">
        <v>27</v>
      </c>
    </row>
    <row r="181" spans="1:5" ht="12.75">
      <c r="A181" s="37" t="s">
        <v>55</v>
      </c>
      <c r="E181" s="38" t="s">
        <v>58</v>
      </c>
    </row>
    <row r="182" spans="1:5" ht="12.75">
      <c r="A182" s="39" t="s">
        <v>57</v>
      </c>
      <c r="E182" s="40" t="s">
        <v>58</v>
      </c>
    </row>
    <row r="183" spans="1:5" ht="12.75">
      <c r="A183" t="s">
        <v>59</v>
      </c>
      <c r="E183" s="38" t="s">
        <v>58</v>
      </c>
    </row>
    <row r="184" spans="1:16" ht="12.75">
      <c r="A184" s="26" t="s">
        <v>50</v>
      </c>
      <c s="31" t="s">
        <v>1134</v>
      </c>
      <c s="31" t="s">
        <v>1135</v>
      </c>
      <c s="26" t="s">
        <v>52</v>
      </c>
      <c s="32" t="s">
        <v>1136</v>
      </c>
      <c s="33" t="s">
        <v>76</v>
      </c>
      <c s="34">
        <v>490</v>
      </c>
      <c s="35">
        <v>0</v>
      </c>
      <c s="36">
        <f>ROUND(ROUND(H184,2)*ROUND(G184,5),2)</f>
      </c>
      <c r="O184">
        <f>(I184*21)/100</f>
      </c>
      <c t="s">
        <v>27</v>
      </c>
    </row>
    <row r="185" spans="1:5" ht="12.75">
      <c r="A185" s="37" t="s">
        <v>55</v>
      </c>
      <c r="E185" s="38" t="s">
        <v>58</v>
      </c>
    </row>
    <row r="186" spans="1:5" ht="12.75">
      <c r="A186" s="39" t="s">
        <v>57</v>
      </c>
      <c r="E186" s="40" t="s">
        <v>58</v>
      </c>
    </row>
    <row r="187" spans="1:5" ht="12.75">
      <c r="A187" t="s">
        <v>59</v>
      </c>
      <c r="E187" s="38" t="s">
        <v>58</v>
      </c>
    </row>
    <row r="188" spans="1:16" ht="12.75">
      <c r="A188" s="26" t="s">
        <v>50</v>
      </c>
      <c s="31" t="s">
        <v>1137</v>
      </c>
      <c s="31" t="s">
        <v>1138</v>
      </c>
      <c s="26" t="s">
        <v>52</v>
      </c>
      <c s="32" t="s">
        <v>1139</v>
      </c>
      <c s="33" t="s">
        <v>76</v>
      </c>
      <c s="34">
        <v>700</v>
      </c>
      <c s="35">
        <v>0</v>
      </c>
      <c s="36">
        <f>ROUND(ROUND(H188,2)*ROUND(G188,5),2)</f>
      </c>
      <c r="O188">
        <f>(I188*21)/100</f>
      </c>
      <c t="s">
        <v>27</v>
      </c>
    </row>
    <row r="189" spans="1:5" ht="12.75">
      <c r="A189" s="37" t="s">
        <v>55</v>
      </c>
      <c r="E189" s="38" t="s">
        <v>58</v>
      </c>
    </row>
    <row r="190" spans="1:5" ht="12.75">
      <c r="A190" s="39" t="s">
        <v>57</v>
      </c>
      <c r="E190" s="40" t="s">
        <v>58</v>
      </c>
    </row>
    <row r="191" spans="1:5" ht="12.75">
      <c r="A191" t="s">
        <v>59</v>
      </c>
      <c r="E191" s="38" t="s">
        <v>58</v>
      </c>
    </row>
    <row r="192" spans="1:16" ht="12.75">
      <c r="A192" s="26" t="s">
        <v>50</v>
      </c>
      <c s="31" t="s">
        <v>1140</v>
      </c>
      <c s="31" t="s">
        <v>1141</v>
      </c>
      <c s="26" t="s">
        <v>52</v>
      </c>
      <c s="32" t="s">
        <v>1142</v>
      </c>
      <c s="33" t="s">
        <v>76</v>
      </c>
      <c s="34">
        <v>1200</v>
      </c>
      <c s="35">
        <v>0</v>
      </c>
      <c s="36">
        <f>ROUND(ROUND(H192,2)*ROUND(G192,5),2)</f>
      </c>
      <c r="O192">
        <f>(I192*21)/100</f>
      </c>
      <c t="s">
        <v>27</v>
      </c>
    </row>
    <row r="193" spans="1:5" ht="12.75">
      <c r="A193" s="37" t="s">
        <v>55</v>
      </c>
      <c r="E193" s="38" t="s">
        <v>58</v>
      </c>
    </row>
    <row r="194" spans="1:5" ht="12.75">
      <c r="A194" s="39" t="s">
        <v>57</v>
      </c>
      <c r="E194" s="40" t="s">
        <v>58</v>
      </c>
    </row>
    <row r="195" spans="1:5" ht="12.75">
      <c r="A195" t="s">
        <v>59</v>
      </c>
      <c r="E195" s="38" t="s">
        <v>58</v>
      </c>
    </row>
    <row r="196" spans="1:16" ht="12.75">
      <c r="A196" s="26" t="s">
        <v>50</v>
      </c>
      <c s="31" t="s">
        <v>1143</v>
      </c>
      <c s="31" t="s">
        <v>1144</v>
      </c>
      <c s="26" t="s">
        <v>52</v>
      </c>
      <c s="32" t="s">
        <v>1145</v>
      </c>
      <c s="33" t="s">
        <v>76</v>
      </c>
      <c s="34">
        <v>380</v>
      </c>
      <c s="35">
        <v>0</v>
      </c>
      <c s="36">
        <f>ROUND(ROUND(H196,2)*ROUND(G196,5),2)</f>
      </c>
      <c r="O196">
        <f>(I196*21)/100</f>
      </c>
      <c t="s">
        <v>27</v>
      </c>
    </row>
    <row r="197" spans="1:5" ht="12.75">
      <c r="A197" s="37" t="s">
        <v>55</v>
      </c>
      <c r="E197" s="38" t="s">
        <v>58</v>
      </c>
    </row>
    <row r="198" spans="1:5" ht="12.75">
      <c r="A198" s="39" t="s">
        <v>57</v>
      </c>
      <c r="E198" s="40" t="s">
        <v>58</v>
      </c>
    </row>
    <row r="199" spans="1:5" ht="12.75">
      <c r="A199" t="s">
        <v>59</v>
      </c>
      <c r="E199" s="38" t="s">
        <v>58</v>
      </c>
    </row>
    <row r="200" spans="1:16" ht="12.75">
      <c r="A200" s="26" t="s">
        <v>50</v>
      </c>
      <c s="31" t="s">
        <v>1146</v>
      </c>
      <c s="31" t="s">
        <v>1147</v>
      </c>
      <c s="26" t="s">
        <v>52</v>
      </c>
      <c s="32" t="s">
        <v>1148</v>
      </c>
      <c s="33" t="s">
        <v>76</v>
      </c>
      <c s="34">
        <v>300</v>
      </c>
      <c s="35">
        <v>0</v>
      </c>
      <c s="36">
        <f>ROUND(ROUND(H200,2)*ROUND(G200,5),2)</f>
      </c>
      <c r="O200">
        <f>(I200*21)/100</f>
      </c>
      <c t="s">
        <v>27</v>
      </c>
    </row>
    <row r="201" spans="1:5" ht="12.75">
      <c r="A201" s="37" t="s">
        <v>55</v>
      </c>
      <c r="E201" s="38" t="s">
        <v>58</v>
      </c>
    </row>
    <row r="202" spans="1:5" ht="12.75">
      <c r="A202" s="39" t="s">
        <v>57</v>
      </c>
      <c r="E202" s="40" t="s">
        <v>58</v>
      </c>
    </row>
    <row r="203" spans="1:5" ht="12.75">
      <c r="A203" t="s">
        <v>59</v>
      </c>
      <c r="E203" s="38" t="s">
        <v>58</v>
      </c>
    </row>
    <row r="204" spans="1:16" ht="12.75">
      <c r="A204" s="26" t="s">
        <v>50</v>
      </c>
      <c s="31" t="s">
        <v>1149</v>
      </c>
      <c s="31" t="s">
        <v>1150</v>
      </c>
      <c s="26" t="s">
        <v>52</v>
      </c>
      <c s="32" t="s">
        <v>1151</v>
      </c>
      <c s="33" t="s">
        <v>76</v>
      </c>
      <c s="34">
        <v>450</v>
      </c>
      <c s="35">
        <v>0</v>
      </c>
      <c s="36">
        <f>ROUND(ROUND(H204,2)*ROUND(G204,5),2)</f>
      </c>
      <c r="O204">
        <f>(I204*21)/100</f>
      </c>
      <c t="s">
        <v>27</v>
      </c>
    </row>
    <row r="205" spans="1:5" ht="12.75">
      <c r="A205" s="37" t="s">
        <v>55</v>
      </c>
      <c r="E205" s="38" t="s">
        <v>58</v>
      </c>
    </row>
    <row r="206" spans="1:5" ht="12.75">
      <c r="A206" s="39" t="s">
        <v>57</v>
      </c>
      <c r="E206" s="40" t="s">
        <v>58</v>
      </c>
    </row>
    <row r="207" spans="1:5" ht="12.75">
      <c r="A207" t="s">
        <v>59</v>
      </c>
      <c r="E207" s="38" t="s">
        <v>58</v>
      </c>
    </row>
    <row r="208" spans="1:16" ht="12.75">
      <c r="A208" s="26" t="s">
        <v>50</v>
      </c>
      <c s="31" t="s">
        <v>1152</v>
      </c>
      <c s="31" t="s">
        <v>1153</v>
      </c>
      <c s="26" t="s">
        <v>52</v>
      </c>
      <c s="32" t="s">
        <v>1154</v>
      </c>
      <c s="33" t="s">
        <v>70</v>
      </c>
      <c s="34">
        <v>1</v>
      </c>
      <c s="35">
        <v>0</v>
      </c>
      <c s="36">
        <f>ROUND(ROUND(H208,2)*ROUND(G208,5),2)</f>
      </c>
      <c r="O208">
        <f>(I208*21)/100</f>
      </c>
      <c t="s">
        <v>27</v>
      </c>
    </row>
    <row r="209" spans="1:5" ht="12.75">
      <c r="A209" s="37" t="s">
        <v>55</v>
      </c>
      <c r="E209" s="38" t="s">
        <v>58</v>
      </c>
    </row>
    <row r="210" spans="1:5" ht="12.75">
      <c r="A210" s="39" t="s">
        <v>57</v>
      </c>
      <c r="E210" s="40" t="s">
        <v>58</v>
      </c>
    </row>
    <row r="211" spans="1:5" ht="12.75">
      <c r="A211" t="s">
        <v>59</v>
      </c>
      <c r="E211" s="38" t="s">
        <v>58</v>
      </c>
    </row>
    <row r="212" spans="1:16" ht="12.75">
      <c r="A212" s="26" t="s">
        <v>50</v>
      </c>
      <c s="31" t="s">
        <v>1155</v>
      </c>
      <c s="31" t="s">
        <v>1156</v>
      </c>
      <c s="26" t="s">
        <v>52</v>
      </c>
      <c s="32" t="s">
        <v>1157</v>
      </c>
      <c s="33" t="s">
        <v>175</v>
      </c>
      <c s="34">
        <v>15</v>
      </c>
      <c s="35">
        <v>0</v>
      </c>
      <c s="36">
        <f>ROUND(ROUND(H212,2)*ROUND(G212,5),2)</f>
      </c>
      <c r="O212">
        <f>(I212*21)/100</f>
      </c>
      <c t="s">
        <v>27</v>
      </c>
    </row>
    <row r="213" spans="1:5" ht="12.75">
      <c r="A213" s="37" t="s">
        <v>55</v>
      </c>
      <c r="E213" s="38" t="s">
        <v>58</v>
      </c>
    </row>
    <row r="214" spans="1:5" ht="12.75">
      <c r="A214" s="39" t="s">
        <v>57</v>
      </c>
      <c r="E214" s="40" t="s">
        <v>58</v>
      </c>
    </row>
    <row r="215" spans="1:5" ht="12.75">
      <c r="A215" t="s">
        <v>59</v>
      </c>
      <c r="E215" s="38" t="s">
        <v>58</v>
      </c>
    </row>
    <row r="216" spans="1:16" ht="25.5">
      <c r="A216" s="26" t="s">
        <v>50</v>
      </c>
      <c s="31" t="s">
        <v>1158</v>
      </c>
      <c s="31" t="s">
        <v>1159</v>
      </c>
      <c s="26" t="s">
        <v>52</v>
      </c>
      <c s="32" t="s">
        <v>1160</v>
      </c>
      <c s="33" t="s">
        <v>858</v>
      </c>
      <c s="34">
        <v>450</v>
      </c>
      <c s="35">
        <v>0</v>
      </c>
      <c s="36">
        <f>ROUND(ROUND(H216,2)*ROUND(G216,5),2)</f>
      </c>
      <c r="O216">
        <f>(I216*21)/100</f>
      </c>
      <c t="s">
        <v>27</v>
      </c>
    </row>
    <row r="217" spans="1:5" ht="12.75">
      <c r="A217" s="37" t="s">
        <v>55</v>
      </c>
      <c r="E217" s="38" t="s">
        <v>58</v>
      </c>
    </row>
    <row r="218" spans="1:5" ht="12.75">
      <c r="A218" s="39" t="s">
        <v>57</v>
      </c>
      <c r="E218" s="40" t="s">
        <v>58</v>
      </c>
    </row>
    <row r="219" spans="1:5" ht="12.75">
      <c r="A219" t="s">
        <v>59</v>
      </c>
      <c r="E219" s="38" t="s">
        <v>58</v>
      </c>
    </row>
    <row r="220" spans="1:16" ht="12.75">
      <c r="A220" s="26" t="s">
        <v>50</v>
      </c>
      <c s="31" t="s">
        <v>1161</v>
      </c>
      <c s="31" t="s">
        <v>1162</v>
      </c>
      <c s="26" t="s">
        <v>52</v>
      </c>
      <c s="32" t="s">
        <v>1163</v>
      </c>
      <c s="33" t="s">
        <v>70</v>
      </c>
      <c s="34">
        <v>1</v>
      </c>
      <c s="35">
        <v>0</v>
      </c>
      <c s="36">
        <f>ROUND(ROUND(H220,2)*ROUND(G220,5),2)</f>
      </c>
      <c r="O220">
        <f>(I220*21)/100</f>
      </c>
      <c t="s">
        <v>27</v>
      </c>
    </row>
    <row r="221" spans="1:5" ht="12.75">
      <c r="A221" s="37" t="s">
        <v>55</v>
      </c>
      <c r="E221" s="38" t="s">
        <v>58</v>
      </c>
    </row>
    <row r="222" spans="1:5" ht="12.75">
      <c r="A222" s="39" t="s">
        <v>57</v>
      </c>
      <c r="E222" s="40" t="s">
        <v>58</v>
      </c>
    </row>
    <row r="223" spans="1:5" ht="12.75">
      <c r="A223" t="s">
        <v>59</v>
      </c>
      <c r="E223" s="38" t="s">
        <v>58</v>
      </c>
    </row>
    <row r="224" spans="1:16" ht="12.75">
      <c r="A224" s="26" t="s">
        <v>50</v>
      </c>
      <c s="31" t="s">
        <v>1164</v>
      </c>
      <c s="31" t="s">
        <v>1165</v>
      </c>
      <c s="26" t="s">
        <v>52</v>
      </c>
      <c s="32" t="s">
        <v>1166</v>
      </c>
      <c s="33" t="s">
        <v>175</v>
      </c>
      <c s="34">
        <v>1</v>
      </c>
      <c s="35">
        <v>0</v>
      </c>
      <c s="36">
        <f>ROUND(ROUND(H224,2)*ROUND(G224,5),2)</f>
      </c>
      <c r="O224">
        <f>(I224*21)/100</f>
      </c>
      <c t="s">
        <v>27</v>
      </c>
    </row>
    <row r="225" spans="1:5" ht="12.75">
      <c r="A225" s="37" t="s">
        <v>55</v>
      </c>
      <c r="E225" s="38" t="s">
        <v>58</v>
      </c>
    </row>
    <row r="226" spans="1:5" ht="12.75">
      <c r="A226" s="39" t="s">
        <v>57</v>
      </c>
      <c r="E226" s="40" t="s">
        <v>58</v>
      </c>
    </row>
    <row r="227" spans="1:5" ht="12.75">
      <c r="A227" t="s">
        <v>59</v>
      </c>
      <c r="E227" s="38" t="s">
        <v>58</v>
      </c>
    </row>
    <row r="228" spans="1:16" ht="12.75">
      <c r="A228" s="26" t="s">
        <v>50</v>
      </c>
      <c s="31" t="s">
        <v>1167</v>
      </c>
      <c s="31" t="s">
        <v>1168</v>
      </c>
      <c s="26" t="s">
        <v>52</v>
      </c>
      <c s="32" t="s">
        <v>1018</v>
      </c>
      <c s="33" t="s">
        <v>175</v>
      </c>
      <c s="34">
        <v>1</v>
      </c>
      <c s="35">
        <v>0</v>
      </c>
      <c s="36">
        <f>ROUND(ROUND(H228,2)*ROUND(G228,5),2)</f>
      </c>
      <c r="O228">
        <f>(I228*21)/100</f>
      </c>
      <c t="s">
        <v>27</v>
      </c>
    </row>
    <row r="229" spans="1:5" ht="12.75">
      <c r="A229" s="37" t="s">
        <v>55</v>
      </c>
      <c r="E229" s="38" t="s">
        <v>58</v>
      </c>
    </row>
    <row r="230" spans="1:5" ht="12.75">
      <c r="A230" s="39" t="s">
        <v>57</v>
      </c>
      <c r="E230" s="40" t="s">
        <v>58</v>
      </c>
    </row>
    <row r="231" spans="1:5" ht="12.75">
      <c r="A231" t="s">
        <v>59</v>
      </c>
      <c r="E231" s="38" t="s">
        <v>58</v>
      </c>
    </row>
    <row r="232" spans="1:16" ht="12.75">
      <c r="A232" s="26" t="s">
        <v>50</v>
      </c>
      <c s="31" t="s">
        <v>1169</v>
      </c>
      <c s="31" t="s">
        <v>1170</v>
      </c>
      <c s="26" t="s">
        <v>52</v>
      </c>
      <c s="32" t="s">
        <v>1021</v>
      </c>
      <c s="33" t="s">
        <v>175</v>
      </c>
      <c s="34">
        <v>2</v>
      </c>
      <c s="35">
        <v>0</v>
      </c>
      <c s="36">
        <f>ROUND(ROUND(H232,2)*ROUND(G232,5),2)</f>
      </c>
      <c r="O232">
        <f>(I232*21)/100</f>
      </c>
      <c t="s">
        <v>27</v>
      </c>
    </row>
    <row r="233" spans="1:5" ht="12.75">
      <c r="A233" s="37" t="s">
        <v>55</v>
      </c>
      <c r="E233" s="38" t="s">
        <v>58</v>
      </c>
    </row>
    <row r="234" spans="1:5" ht="12.75">
      <c r="A234" s="39" t="s">
        <v>57</v>
      </c>
      <c r="E234" s="40" t="s">
        <v>58</v>
      </c>
    </row>
    <row r="235" spans="1:5" ht="12.75">
      <c r="A235" t="s">
        <v>59</v>
      </c>
      <c r="E235" s="38" t="s">
        <v>58</v>
      </c>
    </row>
    <row r="236" spans="1:16" ht="12.75">
      <c r="A236" s="26" t="s">
        <v>50</v>
      </c>
      <c s="31" t="s">
        <v>1171</v>
      </c>
      <c s="31" t="s">
        <v>1172</v>
      </c>
      <c s="26" t="s">
        <v>52</v>
      </c>
      <c s="32" t="s">
        <v>1024</v>
      </c>
      <c s="33" t="s">
        <v>175</v>
      </c>
      <c s="34">
        <v>18</v>
      </c>
      <c s="35">
        <v>0</v>
      </c>
      <c s="36">
        <f>ROUND(ROUND(H236,2)*ROUND(G236,5),2)</f>
      </c>
      <c r="O236">
        <f>(I236*21)/100</f>
      </c>
      <c t="s">
        <v>27</v>
      </c>
    </row>
    <row r="237" spans="1:5" ht="12.75">
      <c r="A237" s="37" t="s">
        <v>55</v>
      </c>
      <c r="E237" s="38" t="s">
        <v>58</v>
      </c>
    </row>
    <row r="238" spans="1:5" ht="12.75">
      <c r="A238" s="39" t="s">
        <v>57</v>
      </c>
      <c r="E238" s="40" t="s">
        <v>58</v>
      </c>
    </row>
    <row r="239" spans="1:5" ht="12.75">
      <c r="A239" t="s">
        <v>59</v>
      </c>
      <c r="E239" s="38" t="s">
        <v>58</v>
      </c>
    </row>
    <row r="240" spans="1:16" ht="12.75">
      <c r="A240" s="26" t="s">
        <v>50</v>
      </c>
      <c s="31" t="s">
        <v>1173</v>
      </c>
      <c s="31" t="s">
        <v>1174</v>
      </c>
      <c s="26" t="s">
        <v>52</v>
      </c>
      <c s="32" t="s">
        <v>1027</v>
      </c>
      <c s="33" t="s">
        <v>175</v>
      </c>
      <c s="34">
        <v>10</v>
      </c>
      <c s="35">
        <v>0</v>
      </c>
      <c s="36">
        <f>ROUND(ROUND(H240,2)*ROUND(G240,5),2)</f>
      </c>
      <c r="O240">
        <f>(I240*21)/100</f>
      </c>
      <c t="s">
        <v>27</v>
      </c>
    </row>
    <row r="241" spans="1:5" ht="12.75">
      <c r="A241" s="37" t="s">
        <v>55</v>
      </c>
      <c r="E241" s="38" t="s">
        <v>58</v>
      </c>
    </row>
    <row r="242" spans="1:5" ht="12.75">
      <c r="A242" s="39" t="s">
        <v>57</v>
      </c>
      <c r="E242" s="40" t="s">
        <v>58</v>
      </c>
    </row>
    <row r="243" spans="1:5" ht="12.75">
      <c r="A243" t="s">
        <v>59</v>
      </c>
      <c r="E243" s="38" t="s">
        <v>58</v>
      </c>
    </row>
    <row r="244" spans="1:16" ht="12.75">
      <c r="A244" s="26" t="s">
        <v>50</v>
      </c>
      <c s="31" t="s">
        <v>1175</v>
      </c>
      <c s="31" t="s">
        <v>1176</v>
      </c>
      <c s="26" t="s">
        <v>52</v>
      </c>
      <c s="32" t="s">
        <v>1030</v>
      </c>
      <c s="33" t="s">
        <v>175</v>
      </c>
      <c s="34">
        <v>2</v>
      </c>
      <c s="35">
        <v>0</v>
      </c>
      <c s="36">
        <f>ROUND(ROUND(H244,2)*ROUND(G244,5),2)</f>
      </c>
      <c r="O244">
        <f>(I244*21)/100</f>
      </c>
      <c t="s">
        <v>27</v>
      </c>
    </row>
    <row r="245" spans="1:5" ht="12.75">
      <c r="A245" s="37" t="s">
        <v>55</v>
      </c>
      <c r="E245" s="38" t="s">
        <v>58</v>
      </c>
    </row>
    <row r="246" spans="1:5" ht="12.75">
      <c r="A246" s="39" t="s">
        <v>57</v>
      </c>
      <c r="E246" s="40" t="s">
        <v>58</v>
      </c>
    </row>
    <row r="247" spans="1:5" ht="12.75">
      <c r="A247" t="s">
        <v>59</v>
      </c>
      <c r="E247" s="38" t="s">
        <v>58</v>
      </c>
    </row>
    <row r="248" spans="1:16" ht="12.75">
      <c r="A248" s="26" t="s">
        <v>50</v>
      </c>
      <c s="31" t="s">
        <v>1177</v>
      </c>
      <c s="31" t="s">
        <v>1178</v>
      </c>
      <c s="26" t="s">
        <v>52</v>
      </c>
      <c s="32" t="s">
        <v>1069</v>
      </c>
      <c s="33" t="s">
        <v>175</v>
      </c>
      <c s="34">
        <v>1</v>
      </c>
      <c s="35">
        <v>0</v>
      </c>
      <c s="36">
        <f>ROUND(ROUND(H248,2)*ROUND(G248,5),2)</f>
      </c>
      <c r="O248">
        <f>(I248*21)/100</f>
      </c>
      <c t="s">
        <v>27</v>
      </c>
    </row>
    <row r="249" spans="1:5" ht="12.75">
      <c r="A249" s="37" t="s">
        <v>55</v>
      </c>
      <c r="E249" s="38" t="s">
        <v>58</v>
      </c>
    </row>
    <row r="250" spans="1:5" ht="12.75">
      <c r="A250" s="39" t="s">
        <v>57</v>
      </c>
      <c r="E250" s="40" t="s">
        <v>58</v>
      </c>
    </row>
    <row r="251" spans="1:5" ht="12.75">
      <c r="A251" t="s">
        <v>59</v>
      </c>
      <c r="E251" s="38" t="s">
        <v>58</v>
      </c>
    </row>
    <row r="252" spans="1:16" ht="12.75">
      <c r="A252" s="26" t="s">
        <v>50</v>
      </c>
      <c s="31" t="s">
        <v>1179</v>
      </c>
      <c s="31" t="s">
        <v>1180</v>
      </c>
      <c s="26" t="s">
        <v>52</v>
      </c>
      <c s="32" t="s">
        <v>1036</v>
      </c>
      <c s="33" t="s">
        <v>175</v>
      </c>
      <c s="34">
        <v>1</v>
      </c>
      <c s="35">
        <v>0</v>
      </c>
      <c s="36">
        <f>ROUND(ROUND(H252,2)*ROUND(G252,5),2)</f>
      </c>
      <c r="O252">
        <f>(I252*21)/100</f>
      </c>
      <c t="s">
        <v>27</v>
      </c>
    </row>
    <row r="253" spans="1:5" ht="12.75">
      <c r="A253" s="37" t="s">
        <v>55</v>
      </c>
      <c r="E253" s="38" t="s">
        <v>58</v>
      </c>
    </row>
    <row r="254" spans="1:5" ht="12.75">
      <c r="A254" s="39" t="s">
        <v>57</v>
      </c>
      <c r="E254" s="40" t="s">
        <v>58</v>
      </c>
    </row>
    <row r="255" spans="1:5" ht="12.75">
      <c r="A255" t="s">
        <v>59</v>
      </c>
      <c r="E255" s="38" t="s">
        <v>58</v>
      </c>
    </row>
    <row r="256" spans="1:16" ht="12.75">
      <c r="A256" s="26" t="s">
        <v>50</v>
      </c>
      <c s="31" t="s">
        <v>1181</v>
      </c>
      <c s="31" t="s">
        <v>1182</v>
      </c>
      <c s="26" t="s">
        <v>52</v>
      </c>
      <c s="32" t="s">
        <v>1039</v>
      </c>
      <c s="33" t="s">
        <v>175</v>
      </c>
      <c s="34">
        <v>2</v>
      </c>
      <c s="35">
        <v>0</v>
      </c>
      <c s="36">
        <f>ROUND(ROUND(H256,2)*ROUND(G256,5),2)</f>
      </c>
      <c r="O256">
        <f>(I256*21)/100</f>
      </c>
      <c t="s">
        <v>27</v>
      </c>
    </row>
    <row r="257" spans="1:5" ht="12.75">
      <c r="A257" s="37" t="s">
        <v>55</v>
      </c>
      <c r="E257" s="38" t="s">
        <v>58</v>
      </c>
    </row>
    <row r="258" spans="1:5" ht="12.75">
      <c r="A258" s="39" t="s">
        <v>57</v>
      </c>
      <c r="E258" s="40" t="s">
        <v>58</v>
      </c>
    </row>
    <row r="259" spans="1:5" ht="12.75">
      <c r="A259" t="s">
        <v>59</v>
      </c>
      <c r="E259" s="38" t="s">
        <v>58</v>
      </c>
    </row>
    <row r="260" spans="1:16" ht="12.75">
      <c r="A260" s="26" t="s">
        <v>50</v>
      </c>
      <c s="31" t="s">
        <v>1183</v>
      </c>
      <c s="31" t="s">
        <v>1184</v>
      </c>
      <c s="26" t="s">
        <v>52</v>
      </c>
      <c s="32" t="s">
        <v>1042</v>
      </c>
      <c s="33" t="s">
        <v>70</v>
      </c>
      <c s="34">
        <v>1</v>
      </c>
      <c s="35">
        <v>0</v>
      </c>
      <c s="36">
        <f>ROUND(ROUND(H260,2)*ROUND(G260,5),2)</f>
      </c>
      <c r="O260">
        <f>(I260*21)/100</f>
      </c>
      <c t="s">
        <v>27</v>
      </c>
    </row>
    <row r="261" spans="1:5" ht="12.75">
      <c r="A261" s="37" t="s">
        <v>55</v>
      </c>
      <c r="E261" s="38" t="s">
        <v>58</v>
      </c>
    </row>
    <row r="262" spans="1:5" ht="12.75">
      <c r="A262" s="39" t="s">
        <v>57</v>
      </c>
      <c r="E262" s="40" t="s">
        <v>58</v>
      </c>
    </row>
    <row r="263" spans="1:5" ht="12.75">
      <c r="A263" t="s">
        <v>59</v>
      </c>
      <c r="E263" s="38" t="s">
        <v>58</v>
      </c>
    </row>
    <row r="264" spans="1:18" ht="12.75" customHeight="1">
      <c r="A264" s="6" t="s">
        <v>47</v>
      </c>
      <c s="6"/>
      <c s="43" t="s">
        <v>710</v>
      </c>
      <c s="6"/>
      <c s="29" t="s">
        <v>1185</v>
      </c>
      <c s="6"/>
      <c s="6"/>
      <c s="6"/>
      <c s="44">
        <f>0+Q264</f>
      </c>
      <c r="O264">
        <f>0+R264</f>
      </c>
      <c r="Q264">
        <f>0+I265+I269+I273+I277+I281+I285+I289+I293+I297+I301+I305+I309+I313+I317+I321+I325</f>
      </c>
      <c>
        <f>0+O265+O269+O273+O277+O281+O285+O289+O293+O297+O301+O305+O309+O313+O317+O321+O325</f>
      </c>
    </row>
    <row r="265" spans="1:16" ht="25.5">
      <c r="A265" s="26" t="s">
        <v>50</v>
      </c>
      <c s="31" t="s">
        <v>1186</v>
      </c>
      <c s="31" t="s">
        <v>1187</v>
      </c>
      <c s="26" t="s">
        <v>52</v>
      </c>
      <c s="32" t="s">
        <v>1188</v>
      </c>
      <c s="33" t="s">
        <v>70</v>
      </c>
      <c s="34">
        <v>1</v>
      </c>
      <c s="35">
        <v>0</v>
      </c>
      <c s="36">
        <f>ROUND(ROUND(H265,2)*ROUND(G265,5),2)</f>
      </c>
      <c r="O265">
        <f>(I265*21)/100</f>
      </c>
      <c t="s">
        <v>27</v>
      </c>
    </row>
    <row r="266" spans="1:5" ht="12.75">
      <c r="A266" s="37" t="s">
        <v>55</v>
      </c>
      <c r="E266" s="38" t="s">
        <v>58</v>
      </c>
    </row>
    <row r="267" spans="1:5" ht="12.75">
      <c r="A267" s="39" t="s">
        <v>57</v>
      </c>
      <c r="E267" s="40" t="s">
        <v>58</v>
      </c>
    </row>
    <row r="268" spans="1:5" ht="12.75">
      <c r="A268" t="s">
        <v>59</v>
      </c>
      <c r="E268" s="38" t="s">
        <v>58</v>
      </c>
    </row>
    <row r="269" spans="1:16" ht="12.75">
      <c r="A269" s="26" t="s">
        <v>50</v>
      </c>
      <c s="31" t="s">
        <v>1189</v>
      </c>
      <c s="31" t="s">
        <v>1190</v>
      </c>
      <c s="26" t="s">
        <v>52</v>
      </c>
      <c s="32" t="s">
        <v>1191</v>
      </c>
      <c s="33" t="s">
        <v>175</v>
      </c>
      <c s="34">
        <v>1</v>
      </c>
      <c s="35">
        <v>0</v>
      </c>
      <c s="36">
        <f>ROUND(ROUND(H269,2)*ROUND(G269,5),2)</f>
      </c>
      <c r="O269">
        <f>(I269*21)/100</f>
      </c>
      <c t="s">
        <v>27</v>
      </c>
    </row>
    <row r="270" spans="1:5" ht="12.75">
      <c r="A270" s="37" t="s">
        <v>55</v>
      </c>
      <c r="E270" s="38" t="s">
        <v>58</v>
      </c>
    </row>
    <row r="271" spans="1:5" ht="12.75">
      <c r="A271" s="39" t="s">
        <v>57</v>
      </c>
      <c r="E271" s="40" t="s">
        <v>58</v>
      </c>
    </row>
    <row r="272" spans="1:5" ht="12.75">
      <c r="A272" t="s">
        <v>59</v>
      </c>
      <c r="E272" s="38" t="s">
        <v>58</v>
      </c>
    </row>
    <row r="273" spans="1:16" ht="12.75">
      <c r="A273" s="26" t="s">
        <v>50</v>
      </c>
      <c s="31" t="s">
        <v>1192</v>
      </c>
      <c s="31" t="s">
        <v>1193</v>
      </c>
      <c s="26" t="s">
        <v>52</v>
      </c>
      <c s="32" t="s">
        <v>1194</v>
      </c>
      <c s="33" t="s">
        <v>175</v>
      </c>
      <c s="34">
        <v>1</v>
      </c>
      <c s="35">
        <v>0</v>
      </c>
      <c s="36">
        <f>ROUND(ROUND(H273,2)*ROUND(G273,5),2)</f>
      </c>
      <c r="O273">
        <f>(I273*21)/100</f>
      </c>
      <c t="s">
        <v>27</v>
      </c>
    </row>
    <row r="274" spans="1:5" ht="12.75">
      <c r="A274" s="37" t="s">
        <v>55</v>
      </c>
      <c r="E274" s="38" t="s">
        <v>58</v>
      </c>
    </row>
    <row r="275" spans="1:5" ht="12.75">
      <c r="A275" s="39" t="s">
        <v>57</v>
      </c>
      <c r="E275" s="40" t="s">
        <v>58</v>
      </c>
    </row>
    <row r="276" spans="1:5" ht="12.75">
      <c r="A276" t="s">
        <v>59</v>
      </c>
      <c r="E276" s="38" t="s">
        <v>58</v>
      </c>
    </row>
    <row r="277" spans="1:16" ht="12.75">
      <c r="A277" s="26" t="s">
        <v>50</v>
      </c>
      <c s="31" t="s">
        <v>1195</v>
      </c>
      <c s="31" t="s">
        <v>1196</v>
      </c>
      <c s="26" t="s">
        <v>52</v>
      </c>
      <c s="32" t="s">
        <v>1197</v>
      </c>
      <c s="33" t="s">
        <v>70</v>
      </c>
      <c s="34">
        <v>1</v>
      </c>
      <c s="35">
        <v>0</v>
      </c>
      <c s="36">
        <f>ROUND(ROUND(H277,2)*ROUND(G277,5),2)</f>
      </c>
      <c r="O277">
        <f>(I277*21)/100</f>
      </c>
      <c t="s">
        <v>27</v>
      </c>
    </row>
    <row r="278" spans="1:5" ht="12.75">
      <c r="A278" s="37" t="s">
        <v>55</v>
      </c>
      <c r="E278" s="38" t="s">
        <v>58</v>
      </c>
    </row>
    <row r="279" spans="1:5" ht="12.75">
      <c r="A279" s="39" t="s">
        <v>57</v>
      </c>
      <c r="E279" s="40" t="s">
        <v>58</v>
      </c>
    </row>
    <row r="280" spans="1:5" ht="12.75">
      <c r="A280" t="s">
        <v>59</v>
      </c>
      <c r="E280" s="38" t="s">
        <v>58</v>
      </c>
    </row>
    <row r="281" spans="1:16" ht="12.75">
      <c r="A281" s="26" t="s">
        <v>50</v>
      </c>
      <c s="31" t="s">
        <v>1198</v>
      </c>
      <c s="31" t="s">
        <v>1199</v>
      </c>
      <c s="26" t="s">
        <v>52</v>
      </c>
      <c s="32" t="s">
        <v>1200</v>
      </c>
      <c s="33" t="s">
        <v>70</v>
      </c>
      <c s="34">
        <v>1</v>
      </c>
      <c s="35">
        <v>0</v>
      </c>
      <c s="36">
        <f>ROUND(ROUND(H281,2)*ROUND(G281,5),2)</f>
      </c>
      <c r="O281">
        <f>(I281*21)/100</f>
      </c>
      <c t="s">
        <v>27</v>
      </c>
    </row>
    <row r="282" spans="1:5" ht="12.75">
      <c r="A282" s="37" t="s">
        <v>55</v>
      </c>
      <c r="E282" s="38" t="s">
        <v>58</v>
      </c>
    </row>
    <row r="283" spans="1:5" ht="12.75">
      <c r="A283" s="39" t="s">
        <v>57</v>
      </c>
      <c r="E283" s="40" t="s">
        <v>58</v>
      </c>
    </row>
    <row r="284" spans="1:5" ht="12.75">
      <c r="A284" t="s">
        <v>59</v>
      </c>
      <c r="E284" s="38" t="s">
        <v>58</v>
      </c>
    </row>
    <row r="285" spans="1:16" ht="12.75">
      <c r="A285" s="26" t="s">
        <v>50</v>
      </c>
      <c s="31" t="s">
        <v>1201</v>
      </c>
      <c s="31" t="s">
        <v>1202</v>
      </c>
      <c s="26" t="s">
        <v>52</v>
      </c>
      <c s="32" t="s">
        <v>1203</v>
      </c>
      <c s="33" t="s">
        <v>70</v>
      </c>
      <c s="34">
        <v>1</v>
      </c>
      <c s="35">
        <v>0</v>
      </c>
      <c s="36">
        <f>ROUND(ROUND(H285,2)*ROUND(G285,5),2)</f>
      </c>
      <c r="O285">
        <f>(I285*21)/100</f>
      </c>
      <c t="s">
        <v>27</v>
      </c>
    </row>
    <row r="286" spans="1:5" ht="12.75">
      <c r="A286" s="37" t="s">
        <v>55</v>
      </c>
      <c r="E286" s="38" t="s">
        <v>58</v>
      </c>
    </row>
    <row r="287" spans="1:5" ht="12.75">
      <c r="A287" s="39" t="s">
        <v>57</v>
      </c>
      <c r="E287" s="40" t="s">
        <v>58</v>
      </c>
    </row>
    <row r="288" spans="1:5" ht="12.75">
      <c r="A288" t="s">
        <v>59</v>
      </c>
      <c r="E288" s="38" t="s">
        <v>58</v>
      </c>
    </row>
    <row r="289" spans="1:16" ht="12.75">
      <c r="A289" s="26" t="s">
        <v>50</v>
      </c>
      <c s="31" t="s">
        <v>1204</v>
      </c>
      <c s="31" t="s">
        <v>1205</v>
      </c>
      <c s="26" t="s">
        <v>52</v>
      </c>
      <c s="32" t="s">
        <v>1015</v>
      </c>
      <c s="33" t="s">
        <v>175</v>
      </c>
      <c s="34">
        <v>1</v>
      </c>
      <c s="35">
        <v>0</v>
      </c>
      <c s="36">
        <f>ROUND(ROUND(H289,2)*ROUND(G289,5),2)</f>
      </c>
      <c r="O289">
        <f>(I289*21)/100</f>
      </c>
      <c t="s">
        <v>27</v>
      </c>
    </row>
    <row r="290" spans="1:5" ht="12.75">
      <c r="A290" s="37" t="s">
        <v>55</v>
      </c>
      <c r="E290" s="38" t="s">
        <v>58</v>
      </c>
    </row>
    <row r="291" spans="1:5" ht="12.75">
      <c r="A291" s="39" t="s">
        <v>57</v>
      </c>
      <c r="E291" s="40" t="s">
        <v>58</v>
      </c>
    </row>
    <row r="292" spans="1:5" ht="12.75">
      <c r="A292" t="s">
        <v>59</v>
      </c>
      <c r="E292" s="38" t="s">
        <v>58</v>
      </c>
    </row>
    <row r="293" spans="1:16" ht="12.75">
      <c r="A293" s="26" t="s">
        <v>50</v>
      </c>
      <c s="31" t="s">
        <v>1206</v>
      </c>
      <c s="31" t="s">
        <v>1207</v>
      </c>
      <c s="26" t="s">
        <v>52</v>
      </c>
      <c s="32" t="s">
        <v>1018</v>
      </c>
      <c s="33" t="s">
        <v>175</v>
      </c>
      <c s="34">
        <v>1</v>
      </c>
      <c s="35">
        <v>0</v>
      </c>
      <c s="36">
        <f>ROUND(ROUND(H293,2)*ROUND(G293,5),2)</f>
      </c>
      <c r="O293">
        <f>(I293*21)/100</f>
      </c>
      <c t="s">
        <v>27</v>
      </c>
    </row>
    <row r="294" spans="1:5" ht="12.75">
      <c r="A294" s="37" t="s">
        <v>55</v>
      </c>
      <c r="E294" s="38" t="s">
        <v>58</v>
      </c>
    </row>
    <row r="295" spans="1:5" ht="12.75">
      <c r="A295" s="39" t="s">
        <v>57</v>
      </c>
      <c r="E295" s="40" t="s">
        <v>58</v>
      </c>
    </row>
    <row r="296" spans="1:5" ht="12.75">
      <c r="A296" t="s">
        <v>59</v>
      </c>
      <c r="E296" s="38" t="s">
        <v>58</v>
      </c>
    </row>
    <row r="297" spans="1:16" ht="12.75">
      <c r="A297" s="26" t="s">
        <v>50</v>
      </c>
      <c s="31" t="s">
        <v>1208</v>
      </c>
      <c s="31" t="s">
        <v>1209</v>
      </c>
      <c s="26" t="s">
        <v>52</v>
      </c>
      <c s="32" t="s">
        <v>1021</v>
      </c>
      <c s="33" t="s">
        <v>175</v>
      </c>
      <c s="34">
        <v>2</v>
      </c>
      <c s="35">
        <v>0</v>
      </c>
      <c s="36">
        <f>ROUND(ROUND(H297,2)*ROUND(G297,5),2)</f>
      </c>
      <c r="O297">
        <f>(I297*21)/100</f>
      </c>
      <c t="s">
        <v>27</v>
      </c>
    </row>
    <row r="298" spans="1:5" ht="12.75">
      <c r="A298" s="37" t="s">
        <v>55</v>
      </c>
      <c r="E298" s="38" t="s">
        <v>58</v>
      </c>
    </row>
    <row r="299" spans="1:5" ht="12.75">
      <c r="A299" s="39" t="s">
        <v>57</v>
      </c>
      <c r="E299" s="40" t="s">
        <v>58</v>
      </c>
    </row>
    <row r="300" spans="1:5" ht="12.75">
      <c r="A300" t="s">
        <v>59</v>
      </c>
      <c r="E300" s="38" t="s">
        <v>58</v>
      </c>
    </row>
    <row r="301" spans="1:16" ht="12.75">
      <c r="A301" s="26" t="s">
        <v>50</v>
      </c>
      <c s="31" t="s">
        <v>1210</v>
      </c>
      <c s="31" t="s">
        <v>1211</v>
      </c>
      <c s="26" t="s">
        <v>52</v>
      </c>
      <c s="32" t="s">
        <v>1024</v>
      </c>
      <c s="33" t="s">
        <v>175</v>
      </c>
      <c s="34">
        <v>10</v>
      </c>
      <c s="35">
        <v>0</v>
      </c>
      <c s="36">
        <f>ROUND(ROUND(H301,2)*ROUND(G301,5),2)</f>
      </c>
      <c r="O301">
        <f>(I301*21)/100</f>
      </c>
      <c t="s">
        <v>27</v>
      </c>
    </row>
    <row r="302" spans="1:5" ht="12.75">
      <c r="A302" s="37" t="s">
        <v>55</v>
      </c>
      <c r="E302" s="38" t="s">
        <v>58</v>
      </c>
    </row>
    <row r="303" spans="1:5" ht="12.75">
      <c r="A303" s="39" t="s">
        <v>57</v>
      </c>
      <c r="E303" s="40" t="s">
        <v>58</v>
      </c>
    </row>
    <row r="304" spans="1:5" ht="12.75">
      <c r="A304" t="s">
        <v>59</v>
      </c>
      <c r="E304" s="38" t="s">
        <v>58</v>
      </c>
    </row>
    <row r="305" spans="1:16" ht="12.75">
      <c r="A305" s="26" t="s">
        <v>50</v>
      </c>
      <c s="31" t="s">
        <v>1212</v>
      </c>
      <c s="31" t="s">
        <v>1213</v>
      </c>
      <c s="26" t="s">
        <v>52</v>
      </c>
      <c s="32" t="s">
        <v>1027</v>
      </c>
      <c s="33" t="s">
        <v>175</v>
      </c>
      <c s="34">
        <v>9</v>
      </c>
      <c s="35">
        <v>0</v>
      </c>
      <c s="36">
        <f>ROUND(ROUND(H305,2)*ROUND(G305,5),2)</f>
      </c>
      <c r="O305">
        <f>(I305*21)/100</f>
      </c>
      <c t="s">
        <v>27</v>
      </c>
    </row>
    <row r="306" spans="1:5" ht="12.75">
      <c r="A306" s="37" t="s">
        <v>55</v>
      </c>
      <c r="E306" s="38" t="s">
        <v>58</v>
      </c>
    </row>
    <row r="307" spans="1:5" ht="12.75">
      <c r="A307" s="39" t="s">
        <v>57</v>
      </c>
      <c r="E307" s="40" t="s">
        <v>58</v>
      </c>
    </row>
    <row r="308" spans="1:5" ht="12.75">
      <c r="A308" t="s">
        <v>59</v>
      </c>
      <c r="E308" s="38" t="s">
        <v>58</v>
      </c>
    </row>
    <row r="309" spans="1:16" ht="12.75">
      <c r="A309" s="26" t="s">
        <v>50</v>
      </c>
      <c s="31" t="s">
        <v>1214</v>
      </c>
      <c s="31" t="s">
        <v>1215</v>
      </c>
      <c s="26" t="s">
        <v>52</v>
      </c>
      <c s="32" t="s">
        <v>1030</v>
      </c>
      <c s="33" t="s">
        <v>175</v>
      </c>
      <c s="34">
        <v>2</v>
      </c>
      <c s="35">
        <v>0</v>
      </c>
      <c s="36">
        <f>ROUND(ROUND(H309,2)*ROUND(G309,5),2)</f>
      </c>
      <c r="O309">
        <f>(I309*21)/100</f>
      </c>
      <c t="s">
        <v>27</v>
      </c>
    </row>
    <row r="310" spans="1:5" ht="12.75">
      <c r="A310" s="37" t="s">
        <v>55</v>
      </c>
      <c r="E310" s="38" t="s">
        <v>58</v>
      </c>
    </row>
    <row r="311" spans="1:5" ht="12.75">
      <c r="A311" s="39" t="s">
        <v>57</v>
      </c>
      <c r="E311" s="40" t="s">
        <v>58</v>
      </c>
    </row>
    <row r="312" spans="1:5" ht="12.75">
      <c r="A312" t="s">
        <v>59</v>
      </c>
      <c r="E312" s="38" t="s">
        <v>58</v>
      </c>
    </row>
    <row r="313" spans="1:16" ht="12.75">
      <c r="A313" s="26" t="s">
        <v>50</v>
      </c>
      <c s="31" t="s">
        <v>1216</v>
      </c>
      <c s="31" t="s">
        <v>1217</v>
      </c>
      <c s="26" t="s">
        <v>52</v>
      </c>
      <c s="32" t="s">
        <v>1033</v>
      </c>
      <c s="33" t="s">
        <v>175</v>
      </c>
      <c s="34">
        <v>2</v>
      </c>
      <c s="35">
        <v>0</v>
      </c>
      <c s="36">
        <f>ROUND(ROUND(H313,2)*ROUND(G313,5),2)</f>
      </c>
      <c r="O313">
        <f>(I313*21)/100</f>
      </c>
      <c t="s">
        <v>27</v>
      </c>
    </row>
    <row r="314" spans="1:5" ht="12.75">
      <c r="A314" s="37" t="s">
        <v>55</v>
      </c>
      <c r="E314" s="38" t="s">
        <v>58</v>
      </c>
    </row>
    <row r="315" spans="1:5" ht="12.75">
      <c r="A315" s="39" t="s">
        <v>57</v>
      </c>
      <c r="E315" s="40" t="s">
        <v>58</v>
      </c>
    </row>
    <row r="316" spans="1:5" ht="12.75">
      <c r="A316" t="s">
        <v>59</v>
      </c>
      <c r="E316" s="38" t="s">
        <v>58</v>
      </c>
    </row>
    <row r="317" spans="1:16" ht="12.75">
      <c r="A317" s="26" t="s">
        <v>50</v>
      </c>
      <c s="31" t="s">
        <v>1218</v>
      </c>
      <c s="31" t="s">
        <v>1219</v>
      </c>
      <c s="26" t="s">
        <v>52</v>
      </c>
      <c s="32" t="s">
        <v>1036</v>
      </c>
      <c s="33" t="s">
        <v>175</v>
      </c>
      <c s="34">
        <v>2</v>
      </c>
      <c s="35">
        <v>0</v>
      </c>
      <c s="36">
        <f>ROUND(ROUND(H317,2)*ROUND(G317,5),2)</f>
      </c>
      <c r="O317">
        <f>(I317*21)/100</f>
      </c>
      <c t="s">
        <v>27</v>
      </c>
    </row>
    <row r="318" spans="1:5" ht="12.75">
      <c r="A318" s="37" t="s">
        <v>55</v>
      </c>
      <c r="E318" s="38" t="s">
        <v>58</v>
      </c>
    </row>
    <row r="319" spans="1:5" ht="12.75">
      <c r="A319" s="39" t="s">
        <v>57</v>
      </c>
      <c r="E319" s="40" t="s">
        <v>58</v>
      </c>
    </row>
    <row r="320" spans="1:5" ht="12.75">
      <c r="A320" t="s">
        <v>59</v>
      </c>
      <c r="E320" s="38" t="s">
        <v>58</v>
      </c>
    </row>
    <row r="321" spans="1:16" ht="12.75">
      <c r="A321" s="26" t="s">
        <v>50</v>
      </c>
      <c s="31" t="s">
        <v>1220</v>
      </c>
      <c s="31" t="s">
        <v>1221</v>
      </c>
      <c s="26" t="s">
        <v>52</v>
      </c>
      <c s="32" t="s">
        <v>1039</v>
      </c>
      <c s="33" t="s">
        <v>175</v>
      </c>
      <c s="34">
        <v>2</v>
      </c>
      <c s="35">
        <v>0</v>
      </c>
      <c s="36">
        <f>ROUND(ROUND(H321,2)*ROUND(G321,5),2)</f>
      </c>
      <c r="O321">
        <f>(I321*21)/100</f>
      </c>
      <c t="s">
        <v>27</v>
      </c>
    </row>
    <row r="322" spans="1:5" ht="12.75">
      <c r="A322" s="37" t="s">
        <v>55</v>
      </c>
      <c r="E322" s="38" t="s">
        <v>58</v>
      </c>
    </row>
    <row r="323" spans="1:5" ht="12.75">
      <c r="A323" s="39" t="s">
        <v>57</v>
      </c>
      <c r="E323" s="40" t="s">
        <v>58</v>
      </c>
    </row>
    <row r="324" spans="1:5" ht="12.75">
      <c r="A324" t="s">
        <v>59</v>
      </c>
      <c r="E324" s="38" t="s">
        <v>58</v>
      </c>
    </row>
    <row r="325" spans="1:16" ht="12.75">
      <c r="A325" s="26" t="s">
        <v>50</v>
      </c>
      <c s="31" t="s">
        <v>1222</v>
      </c>
      <c s="31" t="s">
        <v>1223</v>
      </c>
      <c s="26" t="s">
        <v>52</v>
      </c>
      <c s="32" t="s">
        <v>1042</v>
      </c>
      <c s="33" t="s">
        <v>70</v>
      </c>
      <c s="34">
        <v>1</v>
      </c>
      <c s="35">
        <v>0</v>
      </c>
      <c s="36">
        <f>ROUND(ROUND(H325,2)*ROUND(G325,5),2)</f>
      </c>
      <c r="O325">
        <f>(I325*21)/100</f>
      </c>
      <c t="s">
        <v>27</v>
      </c>
    </row>
    <row r="326" spans="1:5" ht="12.75">
      <c r="A326" s="37" t="s">
        <v>55</v>
      </c>
      <c r="E326" s="38" t="s">
        <v>58</v>
      </c>
    </row>
    <row r="327" spans="1:5" ht="12.75">
      <c r="A327" s="39" t="s">
        <v>57</v>
      </c>
      <c r="E327" s="40" t="s">
        <v>58</v>
      </c>
    </row>
    <row r="328" spans="1:5" ht="12.75">
      <c r="A328" t="s">
        <v>59</v>
      </c>
      <c r="E328" s="38" t="s">
        <v>58</v>
      </c>
    </row>
    <row r="329" spans="1:18" ht="12.75" customHeight="1">
      <c r="A329" s="6" t="s">
        <v>47</v>
      </c>
      <c s="6"/>
      <c s="43" t="s">
        <v>1224</v>
      </c>
      <c s="6"/>
      <c s="29" t="s">
        <v>1225</v>
      </c>
      <c s="6"/>
      <c s="6"/>
      <c s="6"/>
      <c s="44">
        <f>0+Q329</f>
      </c>
      <c r="O329">
        <f>0+R329</f>
      </c>
      <c r="Q329">
        <f>0+I330+I334+I338+I342+I346+I350+I354+I358+I362+I366+I370</f>
      </c>
      <c>
        <f>0+O330+O334+O338+O342+O346+O350+O354+O358+O362+O366+O370</f>
      </c>
    </row>
    <row r="330" spans="1:16" ht="12.75">
      <c r="A330" s="26" t="s">
        <v>50</v>
      </c>
      <c s="31" t="s">
        <v>1226</v>
      </c>
      <c s="31" t="s">
        <v>1227</v>
      </c>
      <c s="26" t="s">
        <v>52</v>
      </c>
      <c s="32" t="s">
        <v>1228</v>
      </c>
      <c s="33" t="s">
        <v>70</v>
      </c>
      <c s="34">
        <v>1</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12.75">
      <c r="A334" s="26" t="s">
        <v>50</v>
      </c>
      <c s="31" t="s">
        <v>1229</v>
      </c>
      <c s="31" t="s">
        <v>1230</v>
      </c>
      <c s="26" t="s">
        <v>52</v>
      </c>
      <c s="32" t="s">
        <v>1015</v>
      </c>
      <c s="33" t="s">
        <v>175</v>
      </c>
      <c s="34">
        <v>1</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6" ht="12.75">
      <c r="A338" s="26" t="s">
        <v>50</v>
      </c>
      <c s="31" t="s">
        <v>1231</v>
      </c>
      <c s="31" t="s">
        <v>1232</v>
      </c>
      <c s="26" t="s">
        <v>52</v>
      </c>
      <c s="32" t="s">
        <v>1018</v>
      </c>
      <c s="33" t="s">
        <v>175</v>
      </c>
      <c s="34">
        <v>1</v>
      </c>
      <c s="35">
        <v>0</v>
      </c>
      <c s="36">
        <f>ROUND(ROUND(H338,2)*ROUND(G338,5),2)</f>
      </c>
      <c r="O338">
        <f>(I338*21)/100</f>
      </c>
      <c t="s">
        <v>27</v>
      </c>
    </row>
    <row r="339" spans="1:5" ht="12.75">
      <c r="A339" s="37" t="s">
        <v>55</v>
      </c>
      <c r="E339" s="38" t="s">
        <v>58</v>
      </c>
    </row>
    <row r="340" spans="1:5" ht="12.75">
      <c r="A340" s="39" t="s">
        <v>57</v>
      </c>
      <c r="E340" s="40" t="s">
        <v>58</v>
      </c>
    </row>
    <row r="341" spans="1:5" ht="12.75">
      <c r="A341" t="s">
        <v>59</v>
      </c>
      <c r="E341" s="38" t="s">
        <v>58</v>
      </c>
    </row>
    <row r="342" spans="1:16" ht="12.75">
      <c r="A342" s="26" t="s">
        <v>50</v>
      </c>
      <c s="31" t="s">
        <v>1233</v>
      </c>
      <c s="31" t="s">
        <v>1234</v>
      </c>
      <c s="26" t="s">
        <v>52</v>
      </c>
      <c s="32" t="s">
        <v>1021</v>
      </c>
      <c s="33" t="s">
        <v>175</v>
      </c>
      <c s="34">
        <v>2</v>
      </c>
      <c s="35">
        <v>0</v>
      </c>
      <c s="36">
        <f>ROUND(ROUND(H342,2)*ROUND(G342,5),2)</f>
      </c>
      <c r="O342">
        <f>(I342*21)/100</f>
      </c>
      <c t="s">
        <v>27</v>
      </c>
    </row>
    <row r="343" spans="1:5" ht="12.75">
      <c r="A343" s="37" t="s">
        <v>55</v>
      </c>
      <c r="E343" s="38" t="s">
        <v>58</v>
      </c>
    </row>
    <row r="344" spans="1:5" ht="12.75">
      <c r="A344" s="39" t="s">
        <v>57</v>
      </c>
      <c r="E344" s="40" t="s">
        <v>58</v>
      </c>
    </row>
    <row r="345" spans="1:5" ht="12.75">
      <c r="A345" t="s">
        <v>59</v>
      </c>
      <c r="E345" s="38" t="s">
        <v>58</v>
      </c>
    </row>
    <row r="346" spans="1:16" ht="12.75">
      <c r="A346" s="26" t="s">
        <v>50</v>
      </c>
      <c s="31" t="s">
        <v>1235</v>
      </c>
      <c s="31" t="s">
        <v>1236</v>
      </c>
      <c s="26" t="s">
        <v>52</v>
      </c>
      <c s="32" t="s">
        <v>1024</v>
      </c>
      <c s="33" t="s">
        <v>175</v>
      </c>
      <c s="34">
        <v>17</v>
      </c>
      <c s="35">
        <v>0</v>
      </c>
      <c s="36">
        <f>ROUND(ROUND(H346,2)*ROUND(G346,5),2)</f>
      </c>
      <c r="O346">
        <f>(I346*21)/100</f>
      </c>
      <c t="s">
        <v>27</v>
      </c>
    </row>
    <row r="347" spans="1:5" ht="12.75">
      <c r="A347" s="37" t="s">
        <v>55</v>
      </c>
      <c r="E347" s="38" t="s">
        <v>58</v>
      </c>
    </row>
    <row r="348" spans="1:5" ht="12.75">
      <c r="A348" s="39" t="s">
        <v>57</v>
      </c>
      <c r="E348" s="40" t="s">
        <v>58</v>
      </c>
    </row>
    <row r="349" spans="1:5" ht="12.75">
      <c r="A349" t="s">
        <v>59</v>
      </c>
      <c r="E349" s="38" t="s">
        <v>58</v>
      </c>
    </row>
    <row r="350" spans="1:16" ht="12.75">
      <c r="A350" s="26" t="s">
        <v>50</v>
      </c>
      <c s="31" t="s">
        <v>1237</v>
      </c>
      <c s="31" t="s">
        <v>1238</v>
      </c>
      <c s="26" t="s">
        <v>52</v>
      </c>
      <c s="32" t="s">
        <v>1027</v>
      </c>
      <c s="33" t="s">
        <v>175</v>
      </c>
      <c s="34">
        <v>9</v>
      </c>
      <c s="35">
        <v>0</v>
      </c>
      <c s="36">
        <f>ROUND(ROUND(H350,2)*ROUND(G350,5),2)</f>
      </c>
      <c r="O350">
        <f>(I350*21)/100</f>
      </c>
      <c t="s">
        <v>27</v>
      </c>
    </row>
    <row r="351" spans="1:5" ht="12.75">
      <c r="A351" s="37" t="s">
        <v>55</v>
      </c>
      <c r="E351" s="38" t="s">
        <v>58</v>
      </c>
    </row>
    <row r="352" spans="1:5" ht="12.75">
      <c r="A352" s="39" t="s">
        <v>57</v>
      </c>
      <c r="E352" s="40" t="s">
        <v>58</v>
      </c>
    </row>
    <row r="353" spans="1:5" ht="12.75">
      <c r="A353" t="s">
        <v>59</v>
      </c>
      <c r="E353" s="38" t="s">
        <v>58</v>
      </c>
    </row>
    <row r="354" spans="1:16" ht="12.75">
      <c r="A354" s="26" t="s">
        <v>50</v>
      </c>
      <c s="31" t="s">
        <v>1239</v>
      </c>
      <c s="31" t="s">
        <v>1240</v>
      </c>
      <c s="26" t="s">
        <v>52</v>
      </c>
      <c s="32" t="s">
        <v>1030</v>
      </c>
      <c s="33" t="s">
        <v>175</v>
      </c>
      <c s="34">
        <v>4</v>
      </c>
      <c s="35">
        <v>0</v>
      </c>
      <c s="36">
        <f>ROUND(ROUND(H354,2)*ROUND(G354,5),2)</f>
      </c>
      <c r="O354">
        <f>(I354*21)/100</f>
      </c>
      <c t="s">
        <v>27</v>
      </c>
    </row>
    <row r="355" spans="1:5" ht="12.75">
      <c r="A355" s="37" t="s">
        <v>55</v>
      </c>
      <c r="E355" s="38" t="s">
        <v>58</v>
      </c>
    </row>
    <row r="356" spans="1:5" ht="12.75">
      <c r="A356" s="39" t="s">
        <v>57</v>
      </c>
      <c r="E356" s="40" t="s">
        <v>58</v>
      </c>
    </row>
    <row r="357" spans="1:5" ht="12.75">
      <c r="A357" t="s">
        <v>59</v>
      </c>
      <c r="E357" s="38" t="s">
        <v>58</v>
      </c>
    </row>
    <row r="358" spans="1:16" ht="12.75">
      <c r="A358" s="26" t="s">
        <v>50</v>
      </c>
      <c s="31" t="s">
        <v>1241</v>
      </c>
      <c s="31" t="s">
        <v>1242</v>
      </c>
      <c s="26" t="s">
        <v>52</v>
      </c>
      <c s="32" t="s">
        <v>1033</v>
      </c>
      <c s="33" t="s">
        <v>175</v>
      </c>
      <c s="34">
        <v>2</v>
      </c>
      <c s="35">
        <v>0</v>
      </c>
      <c s="36">
        <f>ROUND(ROUND(H358,2)*ROUND(G358,5),2)</f>
      </c>
      <c r="O358">
        <f>(I358*21)/100</f>
      </c>
      <c t="s">
        <v>27</v>
      </c>
    </row>
    <row r="359" spans="1:5" ht="12.75">
      <c r="A359" s="37" t="s">
        <v>55</v>
      </c>
      <c r="E359" s="38" t="s">
        <v>58</v>
      </c>
    </row>
    <row r="360" spans="1:5" ht="12.75">
      <c r="A360" s="39" t="s">
        <v>57</v>
      </c>
      <c r="E360" s="40" t="s">
        <v>58</v>
      </c>
    </row>
    <row r="361" spans="1:5" ht="12.75">
      <c r="A361" t="s">
        <v>59</v>
      </c>
      <c r="E361" s="38" t="s">
        <v>58</v>
      </c>
    </row>
    <row r="362" spans="1:16" ht="12.75">
      <c r="A362" s="26" t="s">
        <v>50</v>
      </c>
      <c s="31" t="s">
        <v>1243</v>
      </c>
      <c s="31" t="s">
        <v>1244</v>
      </c>
      <c s="26" t="s">
        <v>52</v>
      </c>
      <c s="32" t="s">
        <v>1036</v>
      </c>
      <c s="33" t="s">
        <v>175</v>
      </c>
      <c s="34">
        <v>2</v>
      </c>
      <c s="35">
        <v>0</v>
      </c>
      <c s="36">
        <f>ROUND(ROUND(H362,2)*ROUND(G362,5),2)</f>
      </c>
      <c r="O362">
        <f>(I362*21)/100</f>
      </c>
      <c t="s">
        <v>27</v>
      </c>
    </row>
    <row r="363" spans="1:5" ht="12.75">
      <c r="A363" s="37" t="s">
        <v>55</v>
      </c>
      <c r="E363" s="38" t="s">
        <v>58</v>
      </c>
    </row>
    <row r="364" spans="1:5" ht="12.75">
      <c r="A364" s="39" t="s">
        <v>57</v>
      </c>
      <c r="E364" s="40" t="s">
        <v>58</v>
      </c>
    </row>
    <row r="365" spans="1:5" ht="12.75">
      <c r="A365" t="s">
        <v>59</v>
      </c>
      <c r="E365" s="38" t="s">
        <v>58</v>
      </c>
    </row>
    <row r="366" spans="1:16" ht="12.75">
      <c r="A366" s="26" t="s">
        <v>50</v>
      </c>
      <c s="31" t="s">
        <v>1245</v>
      </c>
      <c s="31" t="s">
        <v>1246</v>
      </c>
      <c s="26" t="s">
        <v>52</v>
      </c>
      <c s="32" t="s">
        <v>1039</v>
      </c>
      <c s="33" t="s">
        <v>175</v>
      </c>
      <c s="34">
        <v>2</v>
      </c>
      <c s="35">
        <v>0</v>
      </c>
      <c s="36">
        <f>ROUND(ROUND(H366,2)*ROUND(G366,5),2)</f>
      </c>
      <c r="O366">
        <f>(I366*21)/100</f>
      </c>
      <c t="s">
        <v>27</v>
      </c>
    </row>
    <row r="367" spans="1:5" ht="12.75">
      <c r="A367" s="37" t="s">
        <v>55</v>
      </c>
      <c r="E367" s="38" t="s">
        <v>58</v>
      </c>
    </row>
    <row r="368" spans="1:5" ht="12.75">
      <c r="A368" s="39" t="s">
        <v>57</v>
      </c>
      <c r="E368" s="40" t="s">
        <v>58</v>
      </c>
    </row>
    <row r="369" spans="1:5" ht="12.75">
      <c r="A369" t="s">
        <v>59</v>
      </c>
      <c r="E369" s="38" t="s">
        <v>58</v>
      </c>
    </row>
    <row r="370" spans="1:16" ht="12.75">
      <c r="A370" s="26" t="s">
        <v>50</v>
      </c>
      <c s="31" t="s">
        <v>1247</v>
      </c>
      <c s="31" t="s">
        <v>1248</v>
      </c>
      <c s="26" t="s">
        <v>52</v>
      </c>
      <c s="32" t="s">
        <v>1042</v>
      </c>
      <c s="33" t="s">
        <v>70</v>
      </c>
      <c s="34">
        <v>1</v>
      </c>
      <c s="35">
        <v>0</v>
      </c>
      <c s="36">
        <f>ROUND(ROUND(H370,2)*ROUND(G370,5),2)</f>
      </c>
      <c r="O370">
        <f>(I370*21)/100</f>
      </c>
      <c t="s">
        <v>27</v>
      </c>
    </row>
    <row r="371" spans="1:5" ht="12.75">
      <c r="A371" s="37" t="s">
        <v>55</v>
      </c>
      <c r="E371" s="38" t="s">
        <v>58</v>
      </c>
    </row>
    <row r="372" spans="1:5" ht="12.75">
      <c r="A372" s="39" t="s">
        <v>57</v>
      </c>
      <c r="E372" s="40" t="s">
        <v>58</v>
      </c>
    </row>
    <row r="373" spans="1:5" ht="12.75">
      <c r="A373" t="s">
        <v>59</v>
      </c>
      <c r="E373" s="38" t="s">
        <v>58</v>
      </c>
    </row>
    <row r="374" spans="1:18" ht="12.75" customHeight="1">
      <c r="A374" s="6" t="s">
        <v>47</v>
      </c>
      <c s="6"/>
      <c s="43" t="s">
        <v>1249</v>
      </c>
      <c s="6"/>
      <c s="29" t="s">
        <v>1250</v>
      </c>
      <c s="6"/>
      <c s="6"/>
      <c s="6"/>
      <c s="44">
        <f>0+Q374</f>
      </c>
      <c r="O374">
        <f>0+R374</f>
      </c>
      <c r="Q374">
        <f>0+I375+I379+I383+I387+I391+I395+I399+I403+I407</f>
      </c>
      <c>
        <f>0+O375+O379+O383+O387+O391+O395+O399+O403+O407</f>
      </c>
    </row>
    <row r="375" spans="1:16" ht="12.75">
      <c r="A375" s="26" t="s">
        <v>50</v>
      </c>
      <c s="31" t="s">
        <v>1251</v>
      </c>
      <c s="31" t="s">
        <v>1252</v>
      </c>
      <c s="26" t="s">
        <v>52</v>
      </c>
      <c s="32" t="s">
        <v>1228</v>
      </c>
      <c s="33" t="s">
        <v>70</v>
      </c>
      <c s="34">
        <v>1</v>
      </c>
      <c s="35">
        <v>0</v>
      </c>
      <c s="36">
        <f>ROUND(ROUND(H375,2)*ROUND(G375,5),2)</f>
      </c>
      <c r="O375">
        <f>(I375*21)/100</f>
      </c>
      <c t="s">
        <v>27</v>
      </c>
    </row>
    <row r="376" spans="1:5" ht="12.75">
      <c r="A376" s="37" t="s">
        <v>55</v>
      </c>
      <c r="E376" s="38" t="s">
        <v>58</v>
      </c>
    </row>
    <row r="377" spans="1:5" ht="12.75">
      <c r="A377" s="39" t="s">
        <v>57</v>
      </c>
      <c r="E377" s="40" t="s">
        <v>58</v>
      </c>
    </row>
    <row r="378" spans="1:5" ht="12.75">
      <c r="A378" t="s">
        <v>59</v>
      </c>
      <c r="E378" s="38" t="s">
        <v>58</v>
      </c>
    </row>
    <row r="379" spans="1:16" ht="12.75">
      <c r="A379" s="26" t="s">
        <v>50</v>
      </c>
      <c s="31" t="s">
        <v>1253</v>
      </c>
      <c s="31" t="s">
        <v>1254</v>
      </c>
      <c s="26" t="s">
        <v>52</v>
      </c>
      <c s="32" t="s">
        <v>1255</v>
      </c>
      <c s="33" t="s">
        <v>175</v>
      </c>
      <c s="34">
        <v>1</v>
      </c>
      <c s="35">
        <v>0</v>
      </c>
      <c s="36">
        <f>ROUND(ROUND(H379,2)*ROUND(G379,5),2)</f>
      </c>
      <c r="O379">
        <f>(I379*21)/100</f>
      </c>
      <c t="s">
        <v>27</v>
      </c>
    </row>
    <row r="380" spans="1:5" ht="12.75">
      <c r="A380" s="37" t="s">
        <v>55</v>
      </c>
      <c r="E380" s="38" t="s">
        <v>58</v>
      </c>
    </row>
    <row r="381" spans="1:5" ht="12.75">
      <c r="A381" s="39" t="s">
        <v>57</v>
      </c>
      <c r="E381" s="40" t="s">
        <v>58</v>
      </c>
    </row>
    <row r="382" spans="1:5" ht="12.75">
      <c r="A382" t="s">
        <v>59</v>
      </c>
      <c r="E382" s="38" t="s">
        <v>58</v>
      </c>
    </row>
    <row r="383" spans="1:16" ht="12.75">
      <c r="A383" s="26" t="s">
        <v>50</v>
      </c>
      <c s="31" t="s">
        <v>1256</v>
      </c>
      <c s="31" t="s">
        <v>1257</v>
      </c>
      <c s="26" t="s">
        <v>52</v>
      </c>
      <c s="32" t="s">
        <v>1018</v>
      </c>
      <c s="33" t="s">
        <v>175</v>
      </c>
      <c s="34">
        <v>1</v>
      </c>
      <c s="35">
        <v>0</v>
      </c>
      <c s="36">
        <f>ROUND(ROUND(H383,2)*ROUND(G383,5),2)</f>
      </c>
      <c r="O383">
        <f>(I383*21)/100</f>
      </c>
      <c t="s">
        <v>27</v>
      </c>
    </row>
    <row r="384" spans="1:5" ht="12.75">
      <c r="A384" s="37" t="s">
        <v>55</v>
      </c>
      <c r="E384" s="38" t="s">
        <v>58</v>
      </c>
    </row>
    <row r="385" spans="1:5" ht="12.75">
      <c r="A385" s="39" t="s">
        <v>57</v>
      </c>
      <c r="E385" s="40" t="s">
        <v>58</v>
      </c>
    </row>
    <row r="386" spans="1:5" ht="12.75">
      <c r="A386" t="s">
        <v>59</v>
      </c>
      <c r="E386" s="38" t="s">
        <v>58</v>
      </c>
    </row>
    <row r="387" spans="1:16" ht="12.75">
      <c r="A387" s="26" t="s">
        <v>50</v>
      </c>
      <c s="31" t="s">
        <v>1258</v>
      </c>
      <c s="31" t="s">
        <v>1259</v>
      </c>
      <c s="26" t="s">
        <v>52</v>
      </c>
      <c s="32" t="s">
        <v>1021</v>
      </c>
      <c s="33" t="s">
        <v>175</v>
      </c>
      <c s="34">
        <v>3</v>
      </c>
      <c s="35">
        <v>0</v>
      </c>
      <c s="36">
        <f>ROUND(ROUND(H387,2)*ROUND(G387,5),2)</f>
      </c>
      <c r="O387">
        <f>(I387*21)/100</f>
      </c>
      <c t="s">
        <v>27</v>
      </c>
    </row>
    <row r="388" spans="1:5" ht="12.75">
      <c r="A388" s="37" t="s">
        <v>55</v>
      </c>
      <c r="E388" s="38" t="s">
        <v>58</v>
      </c>
    </row>
    <row r="389" spans="1:5" ht="12.75">
      <c r="A389" s="39" t="s">
        <v>57</v>
      </c>
      <c r="E389" s="40" t="s">
        <v>58</v>
      </c>
    </row>
    <row r="390" spans="1:5" ht="12.75">
      <c r="A390" t="s">
        <v>59</v>
      </c>
      <c r="E390" s="38" t="s">
        <v>58</v>
      </c>
    </row>
    <row r="391" spans="1:16" ht="12.75">
      <c r="A391" s="26" t="s">
        <v>50</v>
      </c>
      <c s="31" t="s">
        <v>1260</v>
      </c>
      <c s="31" t="s">
        <v>1261</v>
      </c>
      <c s="26" t="s">
        <v>52</v>
      </c>
      <c s="32" t="s">
        <v>1262</v>
      </c>
      <c s="33" t="s">
        <v>175</v>
      </c>
      <c s="34">
        <v>3</v>
      </c>
      <c s="35">
        <v>0</v>
      </c>
      <c s="36">
        <f>ROUND(ROUND(H391,2)*ROUND(G391,5),2)</f>
      </c>
      <c r="O391">
        <f>(I391*21)/100</f>
      </c>
      <c t="s">
        <v>27</v>
      </c>
    </row>
    <row r="392" spans="1:5" ht="12.75">
      <c r="A392" s="37" t="s">
        <v>55</v>
      </c>
      <c r="E392" s="38" t="s">
        <v>58</v>
      </c>
    </row>
    <row r="393" spans="1:5" ht="12.75">
      <c r="A393" s="39" t="s">
        <v>57</v>
      </c>
      <c r="E393" s="40" t="s">
        <v>58</v>
      </c>
    </row>
    <row r="394" spans="1:5" ht="12.75">
      <c r="A394" t="s">
        <v>59</v>
      </c>
      <c r="E394" s="38" t="s">
        <v>58</v>
      </c>
    </row>
    <row r="395" spans="1:16" ht="12.75">
      <c r="A395" s="26" t="s">
        <v>50</v>
      </c>
      <c s="31" t="s">
        <v>1263</v>
      </c>
      <c s="31" t="s">
        <v>1264</v>
      </c>
      <c s="26" t="s">
        <v>52</v>
      </c>
      <c s="32" t="s">
        <v>1024</v>
      </c>
      <c s="33" t="s">
        <v>175</v>
      </c>
      <c s="34">
        <v>12</v>
      </c>
      <c s="35">
        <v>0</v>
      </c>
      <c s="36">
        <f>ROUND(ROUND(H395,2)*ROUND(G395,5),2)</f>
      </c>
      <c r="O395">
        <f>(I395*21)/100</f>
      </c>
      <c t="s">
        <v>27</v>
      </c>
    </row>
    <row r="396" spans="1:5" ht="12.75">
      <c r="A396" s="37" t="s">
        <v>55</v>
      </c>
      <c r="E396" s="38" t="s">
        <v>58</v>
      </c>
    </row>
    <row r="397" spans="1:5" ht="12.75">
      <c r="A397" s="39" t="s">
        <v>57</v>
      </c>
      <c r="E397" s="40" t="s">
        <v>58</v>
      </c>
    </row>
    <row r="398" spans="1:5" ht="12.75">
      <c r="A398" t="s">
        <v>59</v>
      </c>
      <c r="E398" s="38" t="s">
        <v>58</v>
      </c>
    </row>
    <row r="399" spans="1:16" ht="12.75">
      <c r="A399" s="26" t="s">
        <v>50</v>
      </c>
      <c s="31" t="s">
        <v>1265</v>
      </c>
      <c s="31" t="s">
        <v>1266</v>
      </c>
      <c s="26" t="s">
        <v>52</v>
      </c>
      <c s="32" t="s">
        <v>1027</v>
      </c>
      <c s="33" t="s">
        <v>175</v>
      </c>
      <c s="34">
        <v>4</v>
      </c>
      <c s="35">
        <v>0</v>
      </c>
      <c s="36">
        <f>ROUND(ROUND(H399,2)*ROUND(G399,5),2)</f>
      </c>
      <c r="O399">
        <f>(I399*21)/100</f>
      </c>
      <c t="s">
        <v>27</v>
      </c>
    </row>
    <row r="400" spans="1:5" ht="12.75">
      <c r="A400" s="37" t="s">
        <v>55</v>
      </c>
      <c r="E400" s="38" t="s">
        <v>58</v>
      </c>
    </row>
    <row r="401" spans="1:5" ht="12.75">
      <c r="A401" s="39" t="s">
        <v>57</v>
      </c>
      <c r="E401" s="40" t="s">
        <v>58</v>
      </c>
    </row>
    <row r="402" spans="1:5" ht="12.75">
      <c r="A402" t="s">
        <v>59</v>
      </c>
      <c r="E402" s="38" t="s">
        <v>58</v>
      </c>
    </row>
    <row r="403" spans="1:16" ht="12.75">
      <c r="A403" s="26" t="s">
        <v>50</v>
      </c>
      <c s="31" t="s">
        <v>1267</v>
      </c>
      <c s="31" t="s">
        <v>1268</v>
      </c>
      <c s="26" t="s">
        <v>52</v>
      </c>
      <c s="32" t="s">
        <v>1039</v>
      </c>
      <c s="33" t="s">
        <v>175</v>
      </c>
      <c s="34">
        <v>3</v>
      </c>
      <c s="35">
        <v>0</v>
      </c>
      <c s="36">
        <f>ROUND(ROUND(H403,2)*ROUND(G403,5),2)</f>
      </c>
      <c r="O403">
        <f>(I403*21)/100</f>
      </c>
      <c t="s">
        <v>27</v>
      </c>
    </row>
    <row r="404" spans="1:5" ht="12.75">
      <c r="A404" s="37" t="s">
        <v>55</v>
      </c>
      <c r="E404" s="38" t="s">
        <v>58</v>
      </c>
    </row>
    <row r="405" spans="1:5" ht="12.75">
      <c r="A405" s="39" t="s">
        <v>57</v>
      </c>
      <c r="E405" s="40" t="s">
        <v>58</v>
      </c>
    </row>
    <row r="406" spans="1:5" ht="12.75">
      <c r="A406" t="s">
        <v>59</v>
      </c>
      <c r="E406" s="38" t="s">
        <v>58</v>
      </c>
    </row>
    <row r="407" spans="1:16" ht="12.75">
      <c r="A407" s="26" t="s">
        <v>50</v>
      </c>
      <c s="31" t="s">
        <v>1269</v>
      </c>
      <c s="31" t="s">
        <v>1270</v>
      </c>
      <c s="26" t="s">
        <v>52</v>
      </c>
      <c s="32" t="s">
        <v>1042</v>
      </c>
      <c s="33" t="s">
        <v>70</v>
      </c>
      <c s="34">
        <v>1</v>
      </c>
      <c s="35">
        <v>0</v>
      </c>
      <c s="36">
        <f>ROUND(ROUND(H407,2)*ROUND(G407,5),2)</f>
      </c>
      <c r="O407">
        <f>(I407*21)/100</f>
      </c>
      <c t="s">
        <v>27</v>
      </c>
    </row>
    <row r="408" spans="1:5" ht="12.75">
      <c r="A408" s="37" t="s">
        <v>55</v>
      </c>
      <c r="E408" s="38" t="s">
        <v>58</v>
      </c>
    </row>
    <row r="409" spans="1:5" ht="12.75">
      <c r="A409" s="39" t="s">
        <v>57</v>
      </c>
      <c r="E409" s="40" t="s">
        <v>58</v>
      </c>
    </row>
    <row r="410" spans="1:5" ht="12.75">
      <c r="A410" t="s">
        <v>59</v>
      </c>
      <c r="E410" s="38" t="s">
        <v>58</v>
      </c>
    </row>
    <row r="411" spans="1:18" ht="12.75" customHeight="1">
      <c r="A411" s="6" t="s">
        <v>47</v>
      </c>
      <c s="6"/>
      <c s="43" t="s">
        <v>1271</v>
      </c>
      <c s="6"/>
      <c s="29" t="s">
        <v>1272</v>
      </c>
      <c s="6"/>
      <c s="6"/>
      <c s="6"/>
      <c s="44">
        <f>0+Q411</f>
      </c>
      <c r="O411">
        <f>0+R411</f>
      </c>
      <c r="Q411">
        <f>0+I412+I416+I420+I424+I428+I432+I436+I440</f>
      </c>
      <c>
        <f>0+O412+O416+O420+O424+O428+O432+O436+O440</f>
      </c>
    </row>
    <row r="412" spans="1:16" ht="12.75">
      <c r="A412" s="26" t="s">
        <v>50</v>
      </c>
      <c s="31" t="s">
        <v>1273</v>
      </c>
      <c s="31" t="s">
        <v>1274</v>
      </c>
      <c s="26" t="s">
        <v>52</v>
      </c>
      <c s="32" t="s">
        <v>1275</v>
      </c>
      <c s="33" t="s">
        <v>70</v>
      </c>
      <c s="34">
        <v>1</v>
      </c>
      <c s="35">
        <v>0</v>
      </c>
      <c s="36">
        <f>ROUND(ROUND(H412,2)*ROUND(G412,5),2)</f>
      </c>
      <c r="O412">
        <f>(I412*21)/100</f>
      </c>
      <c t="s">
        <v>27</v>
      </c>
    </row>
    <row r="413" spans="1:5" ht="12.75">
      <c r="A413" s="37" t="s">
        <v>55</v>
      </c>
      <c r="E413" s="38" t="s">
        <v>58</v>
      </c>
    </row>
    <row r="414" spans="1:5" ht="12.75">
      <c r="A414" s="39" t="s">
        <v>57</v>
      </c>
      <c r="E414" s="40" t="s">
        <v>58</v>
      </c>
    </row>
    <row r="415" spans="1:5" ht="12.75">
      <c r="A415" t="s">
        <v>59</v>
      </c>
      <c r="E415" s="38" t="s">
        <v>58</v>
      </c>
    </row>
    <row r="416" spans="1:16" ht="12.75">
      <c r="A416" s="26" t="s">
        <v>50</v>
      </c>
      <c s="31" t="s">
        <v>1276</v>
      </c>
      <c s="31" t="s">
        <v>1277</v>
      </c>
      <c s="26" t="s">
        <v>52</v>
      </c>
      <c s="32" t="s">
        <v>1278</v>
      </c>
      <c s="33" t="s">
        <v>175</v>
      </c>
      <c s="34">
        <v>1</v>
      </c>
      <c s="35">
        <v>0</v>
      </c>
      <c s="36">
        <f>ROUND(ROUND(H416,2)*ROUND(G416,5),2)</f>
      </c>
      <c r="O416">
        <f>(I416*21)/100</f>
      </c>
      <c t="s">
        <v>27</v>
      </c>
    </row>
    <row r="417" spans="1:5" ht="12.75">
      <c r="A417" s="37" t="s">
        <v>55</v>
      </c>
      <c r="E417" s="38" t="s">
        <v>58</v>
      </c>
    </row>
    <row r="418" spans="1:5" ht="12.75">
      <c r="A418" s="39" t="s">
        <v>57</v>
      </c>
      <c r="E418" s="40" t="s">
        <v>58</v>
      </c>
    </row>
    <row r="419" spans="1:5" ht="12.75">
      <c r="A419" t="s">
        <v>59</v>
      </c>
      <c r="E419" s="38" t="s">
        <v>58</v>
      </c>
    </row>
    <row r="420" spans="1:16" ht="12.75">
      <c r="A420" s="26" t="s">
        <v>50</v>
      </c>
      <c s="31" t="s">
        <v>1279</v>
      </c>
      <c s="31" t="s">
        <v>1280</v>
      </c>
      <c s="26" t="s">
        <v>52</v>
      </c>
      <c s="32" t="s">
        <v>1018</v>
      </c>
      <c s="33" t="s">
        <v>175</v>
      </c>
      <c s="34">
        <v>1</v>
      </c>
      <c s="35">
        <v>0</v>
      </c>
      <c s="36">
        <f>ROUND(ROUND(H420,2)*ROUND(G420,5),2)</f>
      </c>
      <c r="O420">
        <f>(I420*21)/100</f>
      </c>
      <c t="s">
        <v>27</v>
      </c>
    </row>
    <row r="421" spans="1:5" ht="12.75">
      <c r="A421" s="37" t="s">
        <v>55</v>
      </c>
      <c r="E421" s="38" t="s">
        <v>58</v>
      </c>
    </row>
    <row r="422" spans="1:5" ht="12.75">
      <c r="A422" s="39" t="s">
        <v>57</v>
      </c>
      <c r="E422" s="40" t="s">
        <v>58</v>
      </c>
    </row>
    <row r="423" spans="1:5" ht="12.75">
      <c r="A423" t="s">
        <v>59</v>
      </c>
      <c r="E423" s="38" t="s">
        <v>58</v>
      </c>
    </row>
    <row r="424" spans="1:16" ht="12.75">
      <c r="A424" s="26" t="s">
        <v>50</v>
      </c>
      <c s="31" t="s">
        <v>1281</v>
      </c>
      <c s="31" t="s">
        <v>1282</v>
      </c>
      <c s="26" t="s">
        <v>52</v>
      </c>
      <c s="32" t="s">
        <v>1021</v>
      </c>
      <c s="33" t="s">
        <v>175</v>
      </c>
      <c s="34">
        <v>1</v>
      </c>
      <c s="35">
        <v>0</v>
      </c>
      <c s="36">
        <f>ROUND(ROUND(H424,2)*ROUND(G424,5),2)</f>
      </c>
      <c r="O424">
        <f>(I424*21)/100</f>
      </c>
      <c t="s">
        <v>27</v>
      </c>
    </row>
    <row r="425" spans="1:5" ht="12.75">
      <c r="A425" s="37" t="s">
        <v>55</v>
      </c>
      <c r="E425" s="38" t="s">
        <v>58</v>
      </c>
    </row>
    <row r="426" spans="1:5" ht="12.75">
      <c r="A426" s="39" t="s">
        <v>57</v>
      </c>
      <c r="E426" s="40" t="s">
        <v>58</v>
      </c>
    </row>
    <row r="427" spans="1:5" ht="12.75">
      <c r="A427" t="s">
        <v>59</v>
      </c>
      <c r="E427" s="38" t="s">
        <v>58</v>
      </c>
    </row>
    <row r="428" spans="1:16" ht="12.75">
      <c r="A428" s="26" t="s">
        <v>50</v>
      </c>
      <c s="31" t="s">
        <v>1283</v>
      </c>
      <c s="31" t="s">
        <v>1284</v>
      </c>
      <c s="26" t="s">
        <v>52</v>
      </c>
      <c s="32" t="s">
        <v>1024</v>
      </c>
      <c s="33" t="s">
        <v>175</v>
      </c>
      <c s="34">
        <v>3</v>
      </c>
      <c s="35">
        <v>0</v>
      </c>
      <c s="36">
        <f>ROUND(ROUND(H428,2)*ROUND(G428,5),2)</f>
      </c>
      <c r="O428">
        <f>(I428*21)/100</f>
      </c>
      <c t="s">
        <v>27</v>
      </c>
    </row>
    <row r="429" spans="1:5" ht="12.75">
      <c r="A429" s="37" t="s">
        <v>55</v>
      </c>
      <c r="E429" s="38" t="s">
        <v>58</v>
      </c>
    </row>
    <row r="430" spans="1:5" ht="12.75">
      <c r="A430" s="39" t="s">
        <v>57</v>
      </c>
      <c r="E430" s="40" t="s">
        <v>58</v>
      </c>
    </row>
    <row r="431" spans="1:5" ht="12.75">
      <c r="A431" t="s">
        <v>59</v>
      </c>
      <c r="E431" s="38" t="s">
        <v>58</v>
      </c>
    </row>
    <row r="432" spans="1:16" ht="12.75">
      <c r="A432" s="26" t="s">
        <v>50</v>
      </c>
      <c s="31" t="s">
        <v>1285</v>
      </c>
      <c s="31" t="s">
        <v>1286</v>
      </c>
      <c s="26" t="s">
        <v>52</v>
      </c>
      <c s="32" t="s">
        <v>1027</v>
      </c>
      <c s="33" t="s">
        <v>175</v>
      </c>
      <c s="34">
        <v>2</v>
      </c>
      <c s="35">
        <v>0</v>
      </c>
      <c s="36">
        <f>ROUND(ROUND(H432,2)*ROUND(G432,5),2)</f>
      </c>
      <c r="O432">
        <f>(I432*21)/100</f>
      </c>
      <c t="s">
        <v>27</v>
      </c>
    </row>
    <row r="433" spans="1:5" ht="12.75">
      <c r="A433" s="37" t="s">
        <v>55</v>
      </c>
      <c r="E433" s="38" t="s">
        <v>58</v>
      </c>
    </row>
    <row r="434" spans="1:5" ht="12.75">
      <c r="A434" s="39" t="s">
        <v>57</v>
      </c>
      <c r="E434" s="40" t="s">
        <v>58</v>
      </c>
    </row>
    <row r="435" spans="1:5" ht="12.75">
      <c r="A435" t="s">
        <v>59</v>
      </c>
      <c r="E435" s="38" t="s">
        <v>58</v>
      </c>
    </row>
    <row r="436" spans="1:16" ht="12.75">
      <c r="A436" s="26" t="s">
        <v>50</v>
      </c>
      <c s="31" t="s">
        <v>1287</v>
      </c>
      <c s="31" t="s">
        <v>1288</v>
      </c>
      <c s="26" t="s">
        <v>52</v>
      </c>
      <c s="32" t="s">
        <v>1039</v>
      </c>
      <c s="33" t="s">
        <v>175</v>
      </c>
      <c s="34">
        <v>1</v>
      </c>
      <c s="35">
        <v>0</v>
      </c>
      <c s="36">
        <f>ROUND(ROUND(H436,2)*ROUND(G436,5),2)</f>
      </c>
      <c r="O436">
        <f>(I436*21)/100</f>
      </c>
      <c t="s">
        <v>27</v>
      </c>
    </row>
    <row r="437" spans="1:5" ht="12.75">
      <c r="A437" s="37" t="s">
        <v>55</v>
      </c>
      <c r="E437" s="38" t="s">
        <v>58</v>
      </c>
    </row>
    <row r="438" spans="1:5" ht="12.75">
      <c r="A438" s="39" t="s">
        <v>57</v>
      </c>
      <c r="E438" s="40" t="s">
        <v>58</v>
      </c>
    </row>
    <row r="439" spans="1:5" ht="12.75">
      <c r="A439" t="s">
        <v>59</v>
      </c>
      <c r="E439" s="38" t="s">
        <v>58</v>
      </c>
    </row>
    <row r="440" spans="1:16" ht="12.75">
      <c r="A440" s="26" t="s">
        <v>50</v>
      </c>
      <c s="31" t="s">
        <v>1289</v>
      </c>
      <c s="31" t="s">
        <v>1290</v>
      </c>
      <c s="26" t="s">
        <v>52</v>
      </c>
      <c s="32" t="s">
        <v>1042</v>
      </c>
      <c s="33" t="s">
        <v>70</v>
      </c>
      <c s="34">
        <v>1</v>
      </c>
      <c s="35">
        <v>0</v>
      </c>
      <c s="36">
        <f>ROUND(ROUND(H440,2)*ROUND(G440,5),2)</f>
      </c>
      <c r="O440">
        <f>(I440*21)/100</f>
      </c>
      <c t="s">
        <v>27</v>
      </c>
    </row>
    <row r="441" spans="1:5" ht="12.75">
      <c r="A441" s="37" t="s">
        <v>55</v>
      </c>
      <c r="E441" s="38" t="s">
        <v>58</v>
      </c>
    </row>
    <row r="442" spans="1:5" ht="12.75">
      <c r="A442" s="39" t="s">
        <v>57</v>
      </c>
      <c r="E442" s="40" t="s">
        <v>58</v>
      </c>
    </row>
    <row r="443" spans="1:5" ht="12.75">
      <c r="A443" t="s">
        <v>59</v>
      </c>
      <c r="E443" s="38" t="s">
        <v>58</v>
      </c>
    </row>
    <row r="444" spans="1:18" ht="12.75" customHeight="1">
      <c r="A444" s="6" t="s">
        <v>47</v>
      </c>
      <c s="6"/>
      <c s="43" t="s">
        <v>1291</v>
      </c>
      <c s="6"/>
      <c s="29" t="s">
        <v>1292</v>
      </c>
      <c s="6"/>
      <c s="6"/>
      <c s="6"/>
      <c s="44">
        <f>0+Q444</f>
      </c>
      <c r="O444">
        <f>0+R444</f>
      </c>
      <c r="Q444">
        <f>0+I445+I449+I453+I457+I461+I465+I469+I473+I477+I481+I485+I489+I493+I497+I501+I505</f>
      </c>
      <c>
        <f>0+O445+O449+O453+O457+O461+O465+O469+O473+O477+O481+O485+O489+O493+O497+O501+O505</f>
      </c>
    </row>
    <row r="445" spans="1:16" ht="12.75">
      <c r="A445" s="26" t="s">
        <v>50</v>
      </c>
      <c s="31" t="s">
        <v>1293</v>
      </c>
      <c s="31" t="s">
        <v>1294</v>
      </c>
      <c s="26" t="s">
        <v>52</v>
      </c>
      <c s="32" t="s">
        <v>1295</v>
      </c>
      <c s="33" t="s">
        <v>70</v>
      </c>
      <c s="34">
        <v>1</v>
      </c>
      <c s="35">
        <v>0</v>
      </c>
      <c s="36">
        <f>ROUND(ROUND(H445,2)*ROUND(G445,5),2)</f>
      </c>
      <c r="O445">
        <f>(I445*21)/100</f>
      </c>
      <c t="s">
        <v>27</v>
      </c>
    </row>
    <row r="446" spans="1:5" ht="12.75">
      <c r="A446" s="37" t="s">
        <v>55</v>
      </c>
      <c r="E446" s="38" t="s">
        <v>58</v>
      </c>
    </row>
    <row r="447" spans="1:5" ht="12.75">
      <c r="A447" s="39" t="s">
        <v>57</v>
      </c>
      <c r="E447" s="40" t="s">
        <v>58</v>
      </c>
    </row>
    <row r="448" spans="1:5" ht="12.75">
      <c r="A448" t="s">
        <v>59</v>
      </c>
      <c r="E448" s="38" t="s">
        <v>58</v>
      </c>
    </row>
    <row r="449" spans="1:16" ht="12.75">
      <c r="A449" s="26" t="s">
        <v>50</v>
      </c>
      <c s="31" t="s">
        <v>1296</v>
      </c>
      <c s="31" t="s">
        <v>1297</v>
      </c>
      <c s="26" t="s">
        <v>52</v>
      </c>
      <c s="32" t="s">
        <v>1255</v>
      </c>
      <c s="33" t="s">
        <v>175</v>
      </c>
      <c s="34">
        <v>1</v>
      </c>
      <c s="35">
        <v>0</v>
      </c>
      <c s="36">
        <f>ROUND(ROUND(H449,2)*ROUND(G449,5),2)</f>
      </c>
      <c r="O449">
        <f>(I449*21)/100</f>
      </c>
      <c t="s">
        <v>27</v>
      </c>
    </row>
    <row r="450" spans="1:5" ht="12.75">
      <c r="A450" s="37" t="s">
        <v>55</v>
      </c>
      <c r="E450" s="38" t="s">
        <v>58</v>
      </c>
    </row>
    <row r="451" spans="1:5" ht="12.75">
      <c r="A451" s="39" t="s">
        <v>57</v>
      </c>
      <c r="E451" s="40" t="s">
        <v>58</v>
      </c>
    </row>
    <row r="452" spans="1:5" ht="12.75">
      <c r="A452" t="s">
        <v>59</v>
      </c>
      <c r="E452" s="38" t="s">
        <v>58</v>
      </c>
    </row>
    <row r="453" spans="1:16" ht="12.75">
      <c r="A453" s="26" t="s">
        <v>50</v>
      </c>
      <c s="31" t="s">
        <v>1298</v>
      </c>
      <c s="31" t="s">
        <v>1299</v>
      </c>
      <c s="26" t="s">
        <v>52</v>
      </c>
      <c s="32" t="s">
        <v>1018</v>
      </c>
      <c s="33" t="s">
        <v>175</v>
      </c>
      <c s="34">
        <v>1</v>
      </c>
      <c s="35">
        <v>0</v>
      </c>
      <c s="36">
        <f>ROUND(ROUND(H453,2)*ROUND(G453,5),2)</f>
      </c>
      <c r="O453">
        <f>(I453*21)/100</f>
      </c>
      <c t="s">
        <v>27</v>
      </c>
    </row>
    <row r="454" spans="1:5" ht="12.75">
      <c r="A454" s="37" t="s">
        <v>55</v>
      </c>
      <c r="E454" s="38" t="s">
        <v>58</v>
      </c>
    </row>
    <row r="455" spans="1:5" ht="12.75">
      <c r="A455" s="39" t="s">
        <v>57</v>
      </c>
      <c r="E455" s="40" t="s">
        <v>58</v>
      </c>
    </row>
    <row r="456" spans="1:5" ht="12.75">
      <c r="A456" t="s">
        <v>59</v>
      </c>
      <c r="E456" s="38" t="s">
        <v>58</v>
      </c>
    </row>
    <row r="457" spans="1:16" ht="12.75">
      <c r="A457" s="26" t="s">
        <v>50</v>
      </c>
      <c s="31" t="s">
        <v>1300</v>
      </c>
      <c s="31" t="s">
        <v>1301</v>
      </c>
      <c s="26" t="s">
        <v>52</v>
      </c>
      <c s="32" t="s">
        <v>1054</v>
      </c>
      <c s="33" t="s">
        <v>175</v>
      </c>
      <c s="34">
        <v>1</v>
      </c>
      <c s="35">
        <v>0</v>
      </c>
      <c s="36">
        <f>ROUND(ROUND(H457,2)*ROUND(G457,5),2)</f>
      </c>
      <c r="O457">
        <f>(I457*21)/100</f>
      </c>
      <c t="s">
        <v>27</v>
      </c>
    </row>
    <row r="458" spans="1:5" ht="12.75">
      <c r="A458" s="37" t="s">
        <v>55</v>
      </c>
      <c r="E458" s="38" t="s">
        <v>58</v>
      </c>
    </row>
    <row r="459" spans="1:5" ht="12.75">
      <c r="A459" s="39" t="s">
        <v>57</v>
      </c>
      <c r="E459" s="40" t="s">
        <v>58</v>
      </c>
    </row>
    <row r="460" spans="1:5" ht="12.75">
      <c r="A460" t="s">
        <v>59</v>
      </c>
      <c r="E460" s="38" t="s">
        <v>58</v>
      </c>
    </row>
    <row r="461" spans="1:16" ht="12.75">
      <c r="A461" s="26" t="s">
        <v>50</v>
      </c>
      <c s="31" t="s">
        <v>1302</v>
      </c>
      <c s="31" t="s">
        <v>1303</v>
      </c>
      <c s="26" t="s">
        <v>52</v>
      </c>
      <c s="32" t="s">
        <v>1304</v>
      </c>
      <c s="33" t="s">
        <v>175</v>
      </c>
      <c s="34">
        <v>1</v>
      </c>
      <c s="35">
        <v>0</v>
      </c>
      <c s="36">
        <f>ROUND(ROUND(H461,2)*ROUND(G461,5),2)</f>
      </c>
      <c r="O461">
        <f>(I461*21)/100</f>
      </c>
      <c t="s">
        <v>27</v>
      </c>
    </row>
    <row r="462" spans="1:5" ht="12.75">
      <c r="A462" s="37" t="s">
        <v>55</v>
      </c>
      <c r="E462" s="38" t="s">
        <v>58</v>
      </c>
    </row>
    <row r="463" spans="1:5" ht="12.75">
      <c r="A463" s="39" t="s">
        <v>57</v>
      </c>
      <c r="E463" s="40" t="s">
        <v>58</v>
      </c>
    </row>
    <row r="464" spans="1:5" ht="12.75">
      <c r="A464" t="s">
        <v>59</v>
      </c>
      <c r="E464" s="38" t="s">
        <v>58</v>
      </c>
    </row>
    <row r="465" spans="1:16" ht="12.75">
      <c r="A465" s="26" t="s">
        <v>50</v>
      </c>
      <c s="31" t="s">
        <v>1305</v>
      </c>
      <c s="31" t="s">
        <v>1306</v>
      </c>
      <c s="26" t="s">
        <v>52</v>
      </c>
      <c s="32" t="s">
        <v>1021</v>
      </c>
      <c s="33" t="s">
        <v>175</v>
      </c>
      <c s="34">
        <v>1</v>
      </c>
      <c s="35">
        <v>0</v>
      </c>
      <c s="36">
        <f>ROUND(ROUND(H465,2)*ROUND(G465,5),2)</f>
      </c>
      <c r="O465">
        <f>(I465*21)/100</f>
      </c>
      <c t="s">
        <v>27</v>
      </c>
    </row>
    <row r="466" spans="1:5" ht="12.75">
      <c r="A466" s="37" t="s">
        <v>55</v>
      </c>
      <c r="E466" s="38" t="s">
        <v>58</v>
      </c>
    </row>
    <row r="467" spans="1:5" ht="12.75">
      <c r="A467" s="39" t="s">
        <v>57</v>
      </c>
      <c r="E467" s="40" t="s">
        <v>58</v>
      </c>
    </row>
    <row r="468" spans="1:5" ht="12.75">
      <c r="A468" t="s">
        <v>59</v>
      </c>
      <c r="E468" s="38" t="s">
        <v>58</v>
      </c>
    </row>
    <row r="469" spans="1:16" ht="12.75">
      <c r="A469" s="26" t="s">
        <v>50</v>
      </c>
      <c s="31" t="s">
        <v>1307</v>
      </c>
      <c s="31" t="s">
        <v>1308</v>
      </c>
      <c s="26" t="s">
        <v>52</v>
      </c>
      <c s="32" t="s">
        <v>1024</v>
      </c>
      <c s="33" t="s">
        <v>175</v>
      </c>
      <c s="34">
        <v>4</v>
      </c>
      <c s="35">
        <v>0</v>
      </c>
      <c s="36">
        <f>ROUND(ROUND(H469,2)*ROUND(G469,5),2)</f>
      </c>
      <c r="O469">
        <f>(I469*21)/100</f>
      </c>
      <c t="s">
        <v>27</v>
      </c>
    </row>
    <row r="470" spans="1:5" ht="12.75">
      <c r="A470" s="37" t="s">
        <v>55</v>
      </c>
      <c r="E470" s="38" t="s">
        <v>58</v>
      </c>
    </row>
    <row r="471" spans="1:5" ht="12.75">
      <c r="A471" s="39" t="s">
        <v>57</v>
      </c>
      <c r="E471" s="40" t="s">
        <v>58</v>
      </c>
    </row>
    <row r="472" spans="1:5" ht="12.75">
      <c r="A472" t="s">
        <v>59</v>
      </c>
      <c r="E472" s="38" t="s">
        <v>58</v>
      </c>
    </row>
    <row r="473" spans="1:16" ht="12.75">
      <c r="A473" s="26" t="s">
        <v>50</v>
      </c>
      <c s="31" t="s">
        <v>1309</v>
      </c>
      <c s="31" t="s">
        <v>1310</v>
      </c>
      <c s="26" t="s">
        <v>52</v>
      </c>
      <c s="32" t="s">
        <v>1027</v>
      </c>
      <c s="33" t="s">
        <v>175</v>
      </c>
      <c s="34">
        <v>3</v>
      </c>
      <c s="35">
        <v>0</v>
      </c>
      <c s="36">
        <f>ROUND(ROUND(H473,2)*ROUND(G473,5),2)</f>
      </c>
      <c r="O473">
        <f>(I473*21)/100</f>
      </c>
      <c t="s">
        <v>27</v>
      </c>
    </row>
    <row r="474" spans="1:5" ht="12.75">
      <c r="A474" s="37" t="s">
        <v>55</v>
      </c>
      <c r="E474" s="38" t="s">
        <v>58</v>
      </c>
    </row>
    <row r="475" spans="1:5" ht="12.75">
      <c r="A475" s="39" t="s">
        <v>57</v>
      </c>
      <c r="E475" s="40" t="s">
        <v>58</v>
      </c>
    </row>
    <row r="476" spans="1:5" ht="12.75">
      <c r="A476" t="s">
        <v>59</v>
      </c>
      <c r="E476" s="38" t="s">
        <v>58</v>
      </c>
    </row>
    <row r="477" spans="1:16" ht="12.75">
      <c r="A477" s="26" t="s">
        <v>50</v>
      </c>
      <c s="31" t="s">
        <v>1311</v>
      </c>
      <c s="31" t="s">
        <v>1312</v>
      </c>
      <c s="26" t="s">
        <v>52</v>
      </c>
      <c s="32" t="s">
        <v>1030</v>
      </c>
      <c s="33" t="s">
        <v>175</v>
      </c>
      <c s="34">
        <v>2</v>
      </c>
      <c s="35">
        <v>0</v>
      </c>
      <c s="36">
        <f>ROUND(ROUND(H477,2)*ROUND(G477,5),2)</f>
      </c>
      <c r="O477">
        <f>(I477*21)/100</f>
      </c>
      <c t="s">
        <v>27</v>
      </c>
    </row>
    <row r="478" spans="1:5" ht="12.75">
      <c r="A478" s="37" t="s">
        <v>55</v>
      </c>
      <c r="E478" s="38" t="s">
        <v>58</v>
      </c>
    </row>
    <row r="479" spans="1:5" ht="12.75">
      <c r="A479" s="39" t="s">
        <v>57</v>
      </c>
      <c r="E479" s="40" t="s">
        <v>58</v>
      </c>
    </row>
    <row r="480" spans="1:5" ht="12.75">
      <c r="A480" t="s">
        <v>59</v>
      </c>
      <c r="E480" s="38" t="s">
        <v>58</v>
      </c>
    </row>
    <row r="481" spans="1:16" ht="12.75">
      <c r="A481" s="26" t="s">
        <v>50</v>
      </c>
      <c s="31" t="s">
        <v>1313</v>
      </c>
      <c s="31" t="s">
        <v>1314</v>
      </c>
      <c s="26" t="s">
        <v>52</v>
      </c>
      <c s="32" t="s">
        <v>1315</v>
      </c>
      <c s="33" t="s">
        <v>175</v>
      </c>
      <c s="34">
        <v>1</v>
      </c>
      <c s="35">
        <v>0</v>
      </c>
      <c s="36">
        <f>ROUND(ROUND(H481,2)*ROUND(G481,5),2)</f>
      </c>
      <c r="O481">
        <f>(I481*21)/100</f>
      </c>
      <c t="s">
        <v>27</v>
      </c>
    </row>
    <row r="482" spans="1:5" ht="12.75">
      <c r="A482" s="37" t="s">
        <v>55</v>
      </c>
      <c r="E482" s="38" t="s">
        <v>58</v>
      </c>
    </row>
    <row r="483" spans="1:5" ht="12.75">
      <c r="A483" s="39" t="s">
        <v>57</v>
      </c>
      <c r="E483" s="40" t="s">
        <v>58</v>
      </c>
    </row>
    <row r="484" spans="1:5" ht="12.75">
      <c r="A484" t="s">
        <v>59</v>
      </c>
      <c r="E484" s="38" t="s">
        <v>58</v>
      </c>
    </row>
    <row r="485" spans="1:16" ht="12.75">
      <c r="A485" s="26" t="s">
        <v>50</v>
      </c>
      <c s="31" t="s">
        <v>1316</v>
      </c>
      <c s="31" t="s">
        <v>1317</v>
      </c>
      <c s="26" t="s">
        <v>52</v>
      </c>
      <c s="32" t="s">
        <v>1069</v>
      </c>
      <c s="33" t="s">
        <v>175</v>
      </c>
      <c s="34">
        <v>1</v>
      </c>
      <c s="35">
        <v>0</v>
      </c>
      <c s="36">
        <f>ROUND(ROUND(H485,2)*ROUND(G485,5),2)</f>
      </c>
      <c r="O485">
        <f>(I485*21)/100</f>
      </c>
      <c t="s">
        <v>27</v>
      </c>
    </row>
    <row r="486" spans="1:5" ht="12.75">
      <c r="A486" s="37" t="s">
        <v>55</v>
      </c>
      <c r="E486" s="38" t="s">
        <v>58</v>
      </c>
    </row>
    <row r="487" spans="1:5" ht="12.75">
      <c r="A487" s="39" t="s">
        <v>57</v>
      </c>
      <c r="E487" s="40" t="s">
        <v>58</v>
      </c>
    </row>
    <row r="488" spans="1:5" ht="12.75">
      <c r="A488" t="s">
        <v>59</v>
      </c>
      <c r="E488" s="38" t="s">
        <v>58</v>
      </c>
    </row>
    <row r="489" spans="1:16" ht="12.75">
      <c r="A489" s="26" t="s">
        <v>50</v>
      </c>
      <c s="31" t="s">
        <v>1318</v>
      </c>
      <c s="31" t="s">
        <v>1319</v>
      </c>
      <c s="26" t="s">
        <v>52</v>
      </c>
      <c s="32" t="s">
        <v>1072</v>
      </c>
      <c s="33" t="s">
        <v>175</v>
      </c>
      <c s="34">
        <v>1</v>
      </c>
      <c s="35">
        <v>0</v>
      </c>
      <c s="36">
        <f>ROUND(ROUND(H489,2)*ROUND(G489,5),2)</f>
      </c>
      <c r="O489">
        <f>(I489*21)/100</f>
      </c>
      <c t="s">
        <v>27</v>
      </c>
    </row>
    <row r="490" spans="1:5" ht="12.75">
      <c r="A490" s="37" t="s">
        <v>55</v>
      </c>
      <c r="E490" s="38" t="s">
        <v>58</v>
      </c>
    </row>
    <row r="491" spans="1:5" ht="12.75">
      <c r="A491" s="39" t="s">
        <v>57</v>
      </c>
      <c r="E491" s="40" t="s">
        <v>58</v>
      </c>
    </row>
    <row r="492" spans="1:5" ht="12.75">
      <c r="A492" t="s">
        <v>59</v>
      </c>
      <c r="E492" s="38" t="s">
        <v>58</v>
      </c>
    </row>
    <row r="493" spans="1:16" ht="12.75">
      <c r="A493" s="26" t="s">
        <v>50</v>
      </c>
      <c s="31" t="s">
        <v>1320</v>
      </c>
      <c s="31" t="s">
        <v>1321</v>
      </c>
      <c s="26" t="s">
        <v>52</v>
      </c>
      <c s="32" t="s">
        <v>1036</v>
      </c>
      <c s="33" t="s">
        <v>175</v>
      </c>
      <c s="34">
        <v>1</v>
      </c>
      <c s="35">
        <v>0</v>
      </c>
      <c s="36">
        <f>ROUND(ROUND(H493,2)*ROUND(G493,5),2)</f>
      </c>
      <c r="O493">
        <f>(I493*21)/100</f>
      </c>
      <c t="s">
        <v>27</v>
      </c>
    </row>
    <row r="494" spans="1:5" ht="12.75">
      <c r="A494" s="37" t="s">
        <v>55</v>
      </c>
      <c r="E494" s="38" t="s">
        <v>58</v>
      </c>
    </row>
    <row r="495" spans="1:5" ht="12.75">
      <c r="A495" s="39" t="s">
        <v>57</v>
      </c>
      <c r="E495" s="40" t="s">
        <v>58</v>
      </c>
    </row>
    <row r="496" spans="1:5" ht="12.75">
      <c r="A496" t="s">
        <v>59</v>
      </c>
      <c r="E496" s="38" t="s">
        <v>58</v>
      </c>
    </row>
    <row r="497" spans="1:16" ht="12.75">
      <c r="A497" s="26" t="s">
        <v>50</v>
      </c>
      <c s="31" t="s">
        <v>1322</v>
      </c>
      <c s="31" t="s">
        <v>1323</v>
      </c>
      <c s="26" t="s">
        <v>52</v>
      </c>
      <c s="32" t="s">
        <v>1077</v>
      </c>
      <c s="33" t="s">
        <v>175</v>
      </c>
      <c s="34">
        <v>1</v>
      </c>
      <c s="35">
        <v>0</v>
      </c>
      <c s="36">
        <f>ROUND(ROUND(H497,2)*ROUND(G497,5),2)</f>
      </c>
      <c r="O497">
        <f>(I497*21)/100</f>
      </c>
      <c t="s">
        <v>27</v>
      </c>
    </row>
    <row r="498" spans="1:5" ht="12.75">
      <c r="A498" s="37" t="s">
        <v>55</v>
      </c>
      <c r="E498" s="38" t="s">
        <v>58</v>
      </c>
    </row>
    <row r="499" spans="1:5" ht="12.75">
      <c r="A499" s="39" t="s">
        <v>57</v>
      </c>
      <c r="E499" s="40" t="s">
        <v>58</v>
      </c>
    </row>
    <row r="500" spans="1:5" ht="12.75">
      <c r="A500" t="s">
        <v>59</v>
      </c>
      <c r="E500" s="38" t="s">
        <v>58</v>
      </c>
    </row>
    <row r="501" spans="1:16" ht="12.75">
      <c r="A501" s="26" t="s">
        <v>50</v>
      </c>
      <c s="31" t="s">
        <v>1324</v>
      </c>
      <c s="31" t="s">
        <v>1325</v>
      </c>
      <c s="26" t="s">
        <v>52</v>
      </c>
      <c s="32" t="s">
        <v>1039</v>
      </c>
      <c s="33" t="s">
        <v>175</v>
      </c>
      <c s="34">
        <v>1</v>
      </c>
      <c s="35">
        <v>0</v>
      </c>
      <c s="36">
        <f>ROUND(ROUND(H501,2)*ROUND(G501,5),2)</f>
      </c>
      <c r="O501">
        <f>(I501*21)/100</f>
      </c>
      <c t="s">
        <v>27</v>
      </c>
    </row>
    <row r="502" spans="1:5" ht="12.75">
      <c r="A502" s="37" t="s">
        <v>55</v>
      </c>
      <c r="E502" s="38" t="s">
        <v>58</v>
      </c>
    </row>
    <row r="503" spans="1:5" ht="12.75">
      <c r="A503" s="39" t="s">
        <v>57</v>
      </c>
      <c r="E503" s="40" t="s">
        <v>58</v>
      </c>
    </row>
    <row r="504" spans="1:5" ht="12.75">
      <c r="A504" t="s">
        <v>59</v>
      </c>
      <c r="E504" s="38" t="s">
        <v>58</v>
      </c>
    </row>
    <row r="505" spans="1:16" ht="12.75">
      <c r="A505" s="26" t="s">
        <v>50</v>
      </c>
      <c s="31" t="s">
        <v>1326</v>
      </c>
      <c s="31" t="s">
        <v>1327</v>
      </c>
      <c s="26" t="s">
        <v>52</v>
      </c>
      <c s="32" t="s">
        <v>1042</v>
      </c>
      <c s="33" t="s">
        <v>70</v>
      </c>
      <c s="34">
        <v>1</v>
      </c>
      <c s="35">
        <v>0</v>
      </c>
      <c s="36">
        <f>ROUND(ROUND(H505,2)*ROUND(G505,5),2)</f>
      </c>
      <c r="O505">
        <f>(I505*21)/100</f>
      </c>
      <c t="s">
        <v>27</v>
      </c>
    </row>
    <row r="506" spans="1:5" ht="12.75">
      <c r="A506" s="37" t="s">
        <v>55</v>
      </c>
      <c r="E506" s="38" t="s">
        <v>58</v>
      </c>
    </row>
    <row r="507" spans="1:5" ht="12.75">
      <c r="A507" s="39" t="s">
        <v>57</v>
      </c>
      <c r="E507" s="40" t="s">
        <v>58</v>
      </c>
    </row>
    <row r="508" spans="1:5" ht="12.75">
      <c r="A508" t="s">
        <v>59</v>
      </c>
      <c r="E508" s="38" t="s">
        <v>58</v>
      </c>
    </row>
    <row r="509" spans="1:18" ht="12.75" customHeight="1">
      <c r="A509" s="6" t="s">
        <v>47</v>
      </c>
      <c s="6"/>
      <c s="43" t="s">
        <v>1328</v>
      </c>
      <c s="6"/>
      <c s="29" t="s">
        <v>1329</v>
      </c>
      <c s="6"/>
      <c s="6"/>
      <c s="6"/>
      <c s="44">
        <f>0+Q509</f>
      </c>
      <c r="O509">
        <f>0+R509</f>
      </c>
      <c r="Q509">
        <f>0+I510+I514+I518+I522+I526+I530+I534+I538</f>
      </c>
      <c>
        <f>0+O510+O514+O518+O522+O526+O530+O534+O538</f>
      </c>
    </row>
    <row r="510" spans="1:16" ht="12.75">
      <c r="A510" s="26" t="s">
        <v>50</v>
      </c>
      <c s="31" t="s">
        <v>1330</v>
      </c>
      <c s="31" t="s">
        <v>1331</v>
      </c>
      <c s="26" t="s">
        <v>52</v>
      </c>
      <c s="32" t="s">
        <v>1275</v>
      </c>
      <c s="33" t="s">
        <v>70</v>
      </c>
      <c s="34">
        <v>1</v>
      </c>
      <c s="35">
        <v>0</v>
      </c>
      <c s="36">
        <f>ROUND(ROUND(H510,2)*ROUND(G510,5),2)</f>
      </c>
      <c r="O510">
        <f>(I510*21)/100</f>
      </c>
      <c t="s">
        <v>27</v>
      </c>
    </row>
    <row r="511" spans="1:5" ht="12.75">
      <c r="A511" s="37" t="s">
        <v>55</v>
      </c>
      <c r="E511" s="38" t="s">
        <v>58</v>
      </c>
    </row>
    <row r="512" spans="1:5" ht="12.75">
      <c r="A512" s="39" t="s">
        <v>57</v>
      </c>
      <c r="E512" s="40" t="s">
        <v>58</v>
      </c>
    </row>
    <row r="513" spans="1:5" ht="12.75">
      <c r="A513" t="s">
        <v>59</v>
      </c>
      <c r="E513" s="38" t="s">
        <v>58</v>
      </c>
    </row>
    <row r="514" spans="1:16" ht="12.75">
      <c r="A514" s="26" t="s">
        <v>50</v>
      </c>
      <c s="31" t="s">
        <v>1332</v>
      </c>
      <c s="31" t="s">
        <v>1333</v>
      </c>
      <c s="26" t="s">
        <v>52</v>
      </c>
      <c s="32" t="s">
        <v>1278</v>
      </c>
      <c s="33" t="s">
        <v>175</v>
      </c>
      <c s="34">
        <v>1</v>
      </c>
      <c s="35">
        <v>0</v>
      </c>
      <c s="36">
        <f>ROUND(ROUND(H514,2)*ROUND(G514,5),2)</f>
      </c>
      <c r="O514">
        <f>(I514*21)/100</f>
      </c>
      <c t="s">
        <v>27</v>
      </c>
    </row>
    <row r="515" spans="1:5" ht="12.75">
      <c r="A515" s="37" t="s">
        <v>55</v>
      </c>
      <c r="E515" s="38" t="s">
        <v>58</v>
      </c>
    </row>
    <row r="516" spans="1:5" ht="12.75">
      <c r="A516" s="39" t="s">
        <v>57</v>
      </c>
      <c r="E516" s="40" t="s">
        <v>58</v>
      </c>
    </row>
    <row r="517" spans="1:5" ht="12.75">
      <c r="A517" t="s">
        <v>59</v>
      </c>
      <c r="E517" s="38" t="s">
        <v>58</v>
      </c>
    </row>
    <row r="518" spans="1:16" ht="12.75">
      <c r="A518" s="26" t="s">
        <v>50</v>
      </c>
      <c s="31" t="s">
        <v>1334</v>
      </c>
      <c s="31" t="s">
        <v>1335</v>
      </c>
      <c s="26" t="s">
        <v>52</v>
      </c>
      <c s="32" t="s">
        <v>1018</v>
      </c>
      <c s="33" t="s">
        <v>175</v>
      </c>
      <c s="34">
        <v>1</v>
      </c>
      <c s="35">
        <v>0</v>
      </c>
      <c s="36">
        <f>ROUND(ROUND(H518,2)*ROUND(G518,5),2)</f>
      </c>
      <c r="O518">
        <f>(I518*21)/100</f>
      </c>
      <c t="s">
        <v>27</v>
      </c>
    </row>
    <row r="519" spans="1:5" ht="12.75">
      <c r="A519" s="37" t="s">
        <v>55</v>
      </c>
      <c r="E519" s="38" t="s">
        <v>58</v>
      </c>
    </row>
    <row r="520" spans="1:5" ht="12.75">
      <c r="A520" s="39" t="s">
        <v>57</v>
      </c>
      <c r="E520" s="40" t="s">
        <v>58</v>
      </c>
    </row>
    <row r="521" spans="1:5" ht="12.75">
      <c r="A521" t="s">
        <v>59</v>
      </c>
      <c r="E521" s="38" t="s">
        <v>58</v>
      </c>
    </row>
    <row r="522" spans="1:16" ht="12.75">
      <c r="A522" s="26" t="s">
        <v>50</v>
      </c>
      <c s="31" t="s">
        <v>1336</v>
      </c>
      <c s="31" t="s">
        <v>1337</v>
      </c>
      <c s="26" t="s">
        <v>52</v>
      </c>
      <c s="32" t="s">
        <v>1021</v>
      </c>
      <c s="33" t="s">
        <v>175</v>
      </c>
      <c s="34">
        <v>1</v>
      </c>
      <c s="35">
        <v>0</v>
      </c>
      <c s="36">
        <f>ROUND(ROUND(H522,2)*ROUND(G522,5),2)</f>
      </c>
      <c r="O522">
        <f>(I522*21)/100</f>
      </c>
      <c t="s">
        <v>27</v>
      </c>
    </row>
    <row r="523" spans="1:5" ht="12.75">
      <c r="A523" s="37" t="s">
        <v>55</v>
      </c>
      <c r="E523" s="38" t="s">
        <v>58</v>
      </c>
    </row>
    <row r="524" spans="1:5" ht="12.75">
      <c r="A524" s="39" t="s">
        <v>57</v>
      </c>
      <c r="E524" s="40" t="s">
        <v>58</v>
      </c>
    </row>
    <row r="525" spans="1:5" ht="12.75">
      <c r="A525" t="s">
        <v>59</v>
      </c>
      <c r="E525" s="38" t="s">
        <v>58</v>
      </c>
    </row>
    <row r="526" spans="1:16" ht="12.75">
      <c r="A526" s="26" t="s">
        <v>50</v>
      </c>
      <c s="31" t="s">
        <v>1338</v>
      </c>
      <c s="31" t="s">
        <v>1339</v>
      </c>
      <c s="26" t="s">
        <v>52</v>
      </c>
      <c s="32" t="s">
        <v>1024</v>
      </c>
      <c s="33" t="s">
        <v>175</v>
      </c>
      <c s="34">
        <v>8</v>
      </c>
      <c s="35">
        <v>0</v>
      </c>
      <c s="36">
        <f>ROUND(ROUND(H526,2)*ROUND(G526,5),2)</f>
      </c>
      <c r="O526">
        <f>(I526*21)/100</f>
      </c>
      <c t="s">
        <v>27</v>
      </c>
    </row>
    <row r="527" spans="1:5" ht="12.75">
      <c r="A527" s="37" t="s">
        <v>55</v>
      </c>
      <c r="E527" s="38" t="s">
        <v>58</v>
      </c>
    </row>
    <row r="528" spans="1:5" ht="12.75">
      <c r="A528" s="39" t="s">
        <v>57</v>
      </c>
      <c r="E528" s="40" t="s">
        <v>58</v>
      </c>
    </row>
    <row r="529" spans="1:5" ht="12.75">
      <c r="A529" t="s">
        <v>59</v>
      </c>
      <c r="E529" s="38" t="s">
        <v>58</v>
      </c>
    </row>
    <row r="530" spans="1:16" ht="12.75">
      <c r="A530" s="26" t="s">
        <v>50</v>
      </c>
      <c s="31" t="s">
        <v>1340</v>
      </c>
      <c s="31" t="s">
        <v>1341</v>
      </c>
      <c s="26" t="s">
        <v>52</v>
      </c>
      <c s="32" t="s">
        <v>1027</v>
      </c>
      <c s="33" t="s">
        <v>175</v>
      </c>
      <c s="34">
        <v>1</v>
      </c>
      <c s="35">
        <v>0</v>
      </c>
      <c s="36">
        <f>ROUND(ROUND(H530,2)*ROUND(G530,5),2)</f>
      </c>
      <c r="O530">
        <f>(I530*21)/100</f>
      </c>
      <c t="s">
        <v>27</v>
      </c>
    </row>
    <row r="531" spans="1:5" ht="12.75">
      <c r="A531" s="37" t="s">
        <v>55</v>
      </c>
      <c r="E531" s="38" t="s">
        <v>58</v>
      </c>
    </row>
    <row r="532" spans="1:5" ht="12.75">
      <c r="A532" s="39" t="s">
        <v>57</v>
      </c>
      <c r="E532" s="40" t="s">
        <v>58</v>
      </c>
    </row>
    <row r="533" spans="1:5" ht="12.75">
      <c r="A533" t="s">
        <v>59</v>
      </c>
      <c r="E533" s="38" t="s">
        <v>58</v>
      </c>
    </row>
    <row r="534" spans="1:16" ht="12.75">
      <c r="A534" s="26" t="s">
        <v>50</v>
      </c>
      <c s="31" t="s">
        <v>1342</v>
      </c>
      <c s="31" t="s">
        <v>1343</v>
      </c>
      <c s="26" t="s">
        <v>52</v>
      </c>
      <c s="32" t="s">
        <v>1039</v>
      </c>
      <c s="33" t="s">
        <v>175</v>
      </c>
      <c s="34">
        <v>1</v>
      </c>
      <c s="35">
        <v>0</v>
      </c>
      <c s="36">
        <f>ROUND(ROUND(H534,2)*ROUND(G534,5),2)</f>
      </c>
      <c r="O534">
        <f>(I534*21)/100</f>
      </c>
      <c t="s">
        <v>27</v>
      </c>
    </row>
    <row r="535" spans="1:5" ht="12.75">
      <c r="A535" s="37" t="s">
        <v>55</v>
      </c>
      <c r="E535" s="38" t="s">
        <v>58</v>
      </c>
    </row>
    <row r="536" spans="1:5" ht="12.75">
      <c r="A536" s="39" t="s">
        <v>57</v>
      </c>
      <c r="E536" s="40" t="s">
        <v>58</v>
      </c>
    </row>
    <row r="537" spans="1:5" ht="12.75">
      <c r="A537" t="s">
        <v>59</v>
      </c>
      <c r="E537" s="38" t="s">
        <v>58</v>
      </c>
    </row>
    <row r="538" spans="1:16" ht="12.75">
      <c r="A538" s="26" t="s">
        <v>50</v>
      </c>
      <c s="31" t="s">
        <v>1344</v>
      </c>
      <c s="31" t="s">
        <v>1345</v>
      </c>
      <c s="26" t="s">
        <v>52</v>
      </c>
      <c s="32" t="s">
        <v>1042</v>
      </c>
      <c s="33" t="s">
        <v>70</v>
      </c>
      <c s="34">
        <v>1</v>
      </c>
      <c s="35">
        <v>0</v>
      </c>
      <c s="36">
        <f>ROUND(ROUND(H538,2)*ROUND(G538,5),2)</f>
      </c>
      <c r="O538">
        <f>(I538*21)/100</f>
      </c>
      <c t="s">
        <v>27</v>
      </c>
    </row>
    <row r="539" spans="1:5" ht="12.75">
      <c r="A539" s="37" t="s">
        <v>55</v>
      </c>
      <c r="E539" s="38" t="s">
        <v>58</v>
      </c>
    </row>
    <row r="540" spans="1:5" ht="12.75">
      <c r="A540" s="39" t="s">
        <v>57</v>
      </c>
      <c r="E540" s="40" t="s">
        <v>58</v>
      </c>
    </row>
    <row r="541" spans="1:5" ht="12.75">
      <c r="A541" t="s">
        <v>59</v>
      </c>
      <c r="E541" s="38" t="s">
        <v>58</v>
      </c>
    </row>
    <row r="542" spans="1:18" ht="12.75" customHeight="1">
      <c r="A542" s="6" t="s">
        <v>47</v>
      </c>
      <c s="6"/>
      <c s="43" t="s">
        <v>1346</v>
      </c>
      <c s="6"/>
      <c s="29" t="s">
        <v>1347</v>
      </c>
      <c s="6"/>
      <c s="6"/>
      <c s="6"/>
      <c s="44">
        <f>0+Q542</f>
      </c>
      <c r="O542">
        <f>0+R542</f>
      </c>
      <c r="Q542">
        <f>0+I543+I547+I551+I555+I559+I563+I567+I571</f>
      </c>
      <c>
        <f>0+O543+O547+O551+O555+O559+O563+O567+O571</f>
      </c>
    </row>
    <row r="543" spans="1:16" ht="12.75">
      <c r="A543" s="26" t="s">
        <v>50</v>
      </c>
      <c s="31" t="s">
        <v>1348</v>
      </c>
      <c s="31" t="s">
        <v>1349</v>
      </c>
      <c s="26" t="s">
        <v>52</v>
      </c>
      <c s="32" t="s">
        <v>1350</v>
      </c>
      <c s="33" t="s">
        <v>70</v>
      </c>
      <c s="34">
        <v>1</v>
      </c>
      <c s="35">
        <v>0</v>
      </c>
      <c s="36">
        <f>ROUND(ROUND(H543,2)*ROUND(G543,5),2)</f>
      </c>
      <c r="O543">
        <f>(I543*21)/100</f>
      </c>
      <c t="s">
        <v>27</v>
      </c>
    </row>
    <row r="544" spans="1:5" ht="12.75">
      <c r="A544" s="37" t="s">
        <v>55</v>
      </c>
      <c r="E544" s="38" t="s">
        <v>58</v>
      </c>
    </row>
    <row r="545" spans="1:5" ht="12.75">
      <c r="A545" s="39" t="s">
        <v>57</v>
      </c>
      <c r="E545" s="40" t="s">
        <v>58</v>
      </c>
    </row>
    <row r="546" spans="1:5" ht="12.75">
      <c r="A546" t="s">
        <v>59</v>
      </c>
      <c r="E546" s="38" t="s">
        <v>58</v>
      </c>
    </row>
    <row r="547" spans="1:16" ht="12.75">
      <c r="A547" s="26" t="s">
        <v>50</v>
      </c>
      <c s="31" t="s">
        <v>1351</v>
      </c>
      <c s="31" t="s">
        <v>1352</v>
      </c>
      <c s="26" t="s">
        <v>52</v>
      </c>
      <c s="32" t="s">
        <v>1353</v>
      </c>
      <c s="33" t="s">
        <v>175</v>
      </c>
      <c s="34">
        <v>1</v>
      </c>
      <c s="35">
        <v>0</v>
      </c>
      <c s="36">
        <f>ROUND(ROUND(H547,2)*ROUND(G547,5),2)</f>
      </c>
      <c r="O547">
        <f>(I547*21)/100</f>
      </c>
      <c t="s">
        <v>27</v>
      </c>
    </row>
    <row r="548" spans="1:5" ht="12.75">
      <c r="A548" s="37" t="s">
        <v>55</v>
      </c>
      <c r="E548" s="38" t="s">
        <v>58</v>
      </c>
    </row>
    <row r="549" spans="1:5" ht="12.75">
      <c r="A549" s="39" t="s">
        <v>57</v>
      </c>
      <c r="E549" s="40" t="s">
        <v>58</v>
      </c>
    </row>
    <row r="550" spans="1:5" ht="12.75">
      <c r="A550" t="s">
        <v>59</v>
      </c>
      <c r="E550" s="38" t="s">
        <v>58</v>
      </c>
    </row>
    <row r="551" spans="1:16" ht="12.75">
      <c r="A551" s="26" t="s">
        <v>50</v>
      </c>
      <c s="31" t="s">
        <v>1354</v>
      </c>
      <c s="31" t="s">
        <v>1355</v>
      </c>
      <c s="26" t="s">
        <v>52</v>
      </c>
      <c s="32" t="s">
        <v>1018</v>
      </c>
      <c s="33" t="s">
        <v>175</v>
      </c>
      <c s="34">
        <v>1</v>
      </c>
      <c s="35">
        <v>0</v>
      </c>
      <c s="36">
        <f>ROUND(ROUND(H551,2)*ROUND(G551,5),2)</f>
      </c>
      <c r="O551">
        <f>(I551*21)/100</f>
      </c>
      <c t="s">
        <v>27</v>
      </c>
    </row>
    <row r="552" spans="1:5" ht="12.75">
      <c r="A552" s="37" t="s">
        <v>55</v>
      </c>
      <c r="E552" s="38" t="s">
        <v>58</v>
      </c>
    </row>
    <row r="553" spans="1:5" ht="12.75">
      <c r="A553" s="39" t="s">
        <v>57</v>
      </c>
      <c r="E553" s="40" t="s">
        <v>58</v>
      </c>
    </row>
    <row r="554" spans="1:5" ht="12.75">
      <c r="A554" t="s">
        <v>59</v>
      </c>
      <c r="E554" s="38" t="s">
        <v>58</v>
      </c>
    </row>
    <row r="555" spans="1:16" ht="12.75">
      <c r="A555" s="26" t="s">
        <v>50</v>
      </c>
      <c s="31" t="s">
        <v>1356</v>
      </c>
      <c s="31" t="s">
        <v>1357</v>
      </c>
      <c s="26" t="s">
        <v>52</v>
      </c>
      <c s="32" t="s">
        <v>1021</v>
      </c>
      <c s="33" t="s">
        <v>175</v>
      </c>
      <c s="34">
        <v>1</v>
      </c>
      <c s="35">
        <v>0</v>
      </c>
      <c s="36">
        <f>ROUND(ROUND(H555,2)*ROUND(G555,5),2)</f>
      </c>
      <c r="O555">
        <f>(I555*21)/100</f>
      </c>
      <c t="s">
        <v>27</v>
      </c>
    </row>
    <row r="556" spans="1:5" ht="12.75">
      <c r="A556" s="37" t="s">
        <v>55</v>
      </c>
      <c r="E556" s="38" t="s">
        <v>58</v>
      </c>
    </row>
    <row r="557" spans="1:5" ht="12.75">
      <c r="A557" s="39" t="s">
        <v>57</v>
      </c>
      <c r="E557" s="40" t="s">
        <v>58</v>
      </c>
    </row>
    <row r="558" spans="1:5" ht="12.75">
      <c r="A558" t="s">
        <v>59</v>
      </c>
      <c r="E558" s="38" t="s">
        <v>58</v>
      </c>
    </row>
    <row r="559" spans="1:16" ht="12.75">
      <c r="A559" s="26" t="s">
        <v>50</v>
      </c>
      <c s="31" t="s">
        <v>1358</v>
      </c>
      <c s="31" t="s">
        <v>1359</v>
      </c>
      <c s="26" t="s">
        <v>52</v>
      </c>
      <c s="32" t="s">
        <v>1024</v>
      </c>
      <c s="33" t="s">
        <v>175</v>
      </c>
      <c s="34">
        <v>1</v>
      </c>
      <c s="35">
        <v>0</v>
      </c>
      <c s="36">
        <f>ROUND(ROUND(H559,2)*ROUND(G559,5),2)</f>
      </c>
      <c r="O559">
        <f>(I559*21)/100</f>
      </c>
      <c t="s">
        <v>27</v>
      </c>
    </row>
    <row r="560" spans="1:5" ht="12.75">
      <c r="A560" s="37" t="s">
        <v>55</v>
      </c>
      <c r="E560" s="38" t="s">
        <v>58</v>
      </c>
    </row>
    <row r="561" spans="1:5" ht="12.75">
      <c r="A561" s="39" t="s">
        <v>57</v>
      </c>
      <c r="E561" s="40" t="s">
        <v>58</v>
      </c>
    </row>
    <row r="562" spans="1:5" ht="12.75">
      <c r="A562" t="s">
        <v>59</v>
      </c>
      <c r="E562" s="38" t="s">
        <v>58</v>
      </c>
    </row>
    <row r="563" spans="1:16" ht="12.75">
      <c r="A563" s="26" t="s">
        <v>50</v>
      </c>
      <c s="31" t="s">
        <v>1360</v>
      </c>
      <c s="31" t="s">
        <v>1361</v>
      </c>
      <c s="26" t="s">
        <v>52</v>
      </c>
      <c s="32" t="s">
        <v>1027</v>
      </c>
      <c s="33" t="s">
        <v>175</v>
      </c>
      <c s="34">
        <v>1</v>
      </c>
      <c s="35">
        <v>0</v>
      </c>
      <c s="36">
        <f>ROUND(ROUND(H563,2)*ROUND(G563,5),2)</f>
      </c>
      <c r="O563">
        <f>(I563*21)/100</f>
      </c>
      <c t="s">
        <v>27</v>
      </c>
    </row>
    <row r="564" spans="1:5" ht="12.75">
      <c r="A564" s="37" t="s">
        <v>55</v>
      </c>
      <c r="E564" s="38" t="s">
        <v>58</v>
      </c>
    </row>
    <row r="565" spans="1:5" ht="12.75">
      <c r="A565" s="39" t="s">
        <v>57</v>
      </c>
      <c r="E565" s="40" t="s">
        <v>58</v>
      </c>
    </row>
    <row r="566" spans="1:5" ht="12.75">
      <c r="A566" t="s">
        <v>59</v>
      </c>
      <c r="E566" s="38" t="s">
        <v>58</v>
      </c>
    </row>
    <row r="567" spans="1:16" ht="12.75">
      <c r="A567" s="26" t="s">
        <v>50</v>
      </c>
      <c s="31" t="s">
        <v>1362</v>
      </c>
      <c s="31" t="s">
        <v>1363</v>
      </c>
      <c s="26" t="s">
        <v>52</v>
      </c>
      <c s="32" t="s">
        <v>1039</v>
      </c>
      <c s="33" t="s">
        <v>175</v>
      </c>
      <c s="34">
        <v>1</v>
      </c>
      <c s="35">
        <v>0</v>
      </c>
      <c s="36">
        <f>ROUND(ROUND(H567,2)*ROUND(G567,5),2)</f>
      </c>
      <c r="O567">
        <f>(I567*21)/100</f>
      </c>
      <c t="s">
        <v>27</v>
      </c>
    </row>
    <row r="568" spans="1:5" ht="12.75">
      <c r="A568" s="37" t="s">
        <v>55</v>
      </c>
      <c r="E568" s="38" t="s">
        <v>58</v>
      </c>
    </row>
    <row r="569" spans="1:5" ht="12.75">
      <c r="A569" s="39" t="s">
        <v>57</v>
      </c>
      <c r="E569" s="40" t="s">
        <v>58</v>
      </c>
    </row>
    <row r="570" spans="1:5" ht="12.75">
      <c r="A570" t="s">
        <v>59</v>
      </c>
      <c r="E570" s="38" t="s">
        <v>58</v>
      </c>
    </row>
    <row r="571" spans="1:16" ht="12.75">
      <c r="A571" s="26" t="s">
        <v>50</v>
      </c>
      <c s="31" t="s">
        <v>1364</v>
      </c>
      <c s="31" t="s">
        <v>1365</v>
      </c>
      <c s="26" t="s">
        <v>52</v>
      </c>
      <c s="32" t="s">
        <v>1042</v>
      </c>
      <c s="33" t="s">
        <v>70</v>
      </c>
      <c s="34">
        <v>1</v>
      </c>
      <c s="35">
        <v>0</v>
      </c>
      <c s="36">
        <f>ROUND(ROUND(H571,2)*ROUND(G571,5),2)</f>
      </c>
      <c r="O571">
        <f>(I571*21)/100</f>
      </c>
      <c t="s">
        <v>27</v>
      </c>
    </row>
    <row r="572" spans="1:5" ht="12.75">
      <c r="A572" s="37" t="s">
        <v>55</v>
      </c>
      <c r="E572" s="38" t="s">
        <v>58</v>
      </c>
    </row>
    <row r="573" spans="1:5" ht="12.75">
      <c r="A573" s="39" t="s">
        <v>57</v>
      </c>
      <c r="E573" s="40" t="s">
        <v>58</v>
      </c>
    </row>
    <row r="574" spans="1:5" ht="12.75">
      <c r="A574" t="s">
        <v>59</v>
      </c>
      <c r="E574" s="38" t="s">
        <v>58</v>
      </c>
    </row>
    <row r="575" spans="1:18" ht="12.75" customHeight="1">
      <c r="A575" s="6" t="s">
        <v>47</v>
      </c>
      <c s="6"/>
      <c s="43" t="s">
        <v>1366</v>
      </c>
      <c s="6"/>
      <c s="29" t="s">
        <v>1367</v>
      </c>
      <c s="6"/>
      <c s="6"/>
      <c s="6"/>
      <c s="44">
        <f>0+Q575</f>
      </c>
      <c r="O575">
        <f>0+R575</f>
      </c>
      <c r="Q575">
        <f>0+I576+I580+I584+I588+I592+I596+I600+I604+I608</f>
      </c>
      <c>
        <f>0+O576+O580+O584+O588+O592+O596+O600+O604+O608</f>
      </c>
    </row>
    <row r="576" spans="1:16" ht="12.75">
      <c r="A576" s="26" t="s">
        <v>50</v>
      </c>
      <c s="31" t="s">
        <v>1368</v>
      </c>
      <c s="31" t="s">
        <v>1369</v>
      </c>
      <c s="26" t="s">
        <v>52</v>
      </c>
      <c s="32" t="s">
        <v>1370</v>
      </c>
      <c s="33" t="s">
        <v>70</v>
      </c>
      <c s="34">
        <v>1</v>
      </c>
      <c s="35">
        <v>0</v>
      </c>
      <c s="36">
        <f>ROUND(ROUND(H576,2)*ROUND(G576,5),2)</f>
      </c>
      <c r="O576">
        <f>(I576*21)/100</f>
      </c>
      <c t="s">
        <v>27</v>
      </c>
    </row>
    <row r="577" spans="1:5" ht="12.75">
      <c r="A577" s="37" t="s">
        <v>55</v>
      </c>
      <c r="E577" s="38" t="s">
        <v>58</v>
      </c>
    </row>
    <row r="578" spans="1:5" ht="12.75">
      <c r="A578" s="39" t="s">
        <v>57</v>
      </c>
      <c r="E578" s="40" t="s">
        <v>58</v>
      </c>
    </row>
    <row r="579" spans="1:5" ht="12.75">
      <c r="A579" t="s">
        <v>59</v>
      </c>
      <c r="E579" s="38" t="s">
        <v>58</v>
      </c>
    </row>
    <row r="580" spans="1:16" ht="12.75">
      <c r="A580" s="26" t="s">
        <v>50</v>
      </c>
      <c s="31" t="s">
        <v>1371</v>
      </c>
      <c s="31" t="s">
        <v>1372</v>
      </c>
      <c s="26" t="s">
        <v>52</v>
      </c>
      <c s="32" t="s">
        <v>1166</v>
      </c>
      <c s="33" t="s">
        <v>175</v>
      </c>
      <c s="34">
        <v>1</v>
      </c>
      <c s="35">
        <v>0</v>
      </c>
      <c s="36">
        <f>ROUND(ROUND(H580,2)*ROUND(G580,5),2)</f>
      </c>
      <c r="O580">
        <f>(I580*21)/100</f>
      </c>
      <c t="s">
        <v>27</v>
      </c>
    </row>
    <row r="581" spans="1:5" ht="12.75">
      <c r="A581" s="37" t="s">
        <v>55</v>
      </c>
      <c r="E581" s="38" t="s">
        <v>58</v>
      </c>
    </row>
    <row r="582" spans="1:5" ht="12.75">
      <c r="A582" s="39" t="s">
        <v>57</v>
      </c>
      <c r="E582" s="40" t="s">
        <v>58</v>
      </c>
    </row>
    <row r="583" spans="1:5" ht="12.75">
      <c r="A583" t="s">
        <v>59</v>
      </c>
      <c r="E583" s="38" t="s">
        <v>58</v>
      </c>
    </row>
    <row r="584" spans="1:16" ht="12.75">
      <c r="A584" s="26" t="s">
        <v>50</v>
      </c>
      <c s="31" t="s">
        <v>1373</v>
      </c>
      <c s="31" t="s">
        <v>1374</v>
      </c>
      <c s="26" t="s">
        <v>52</v>
      </c>
      <c s="32" t="s">
        <v>1018</v>
      </c>
      <c s="33" t="s">
        <v>175</v>
      </c>
      <c s="34">
        <v>1</v>
      </c>
      <c s="35">
        <v>0</v>
      </c>
      <c s="36">
        <f>ROUND(ROUND(H584,2)*ROUND(G584,5),2)</f>
      </c>
      <c r="O584">
        <f>(I584*21)/100</f>
      </c>
      <c t="s">
        <v>27</v>
      </c>
    </row>
    <row r="585" spans="1:5" ht="12.75">
      <c r="A585" s="37" t="s">
        <v>55</v>
      </c>
      <c r="E585" s="38" t="s">
        <v>58</v>
      </c>
    </row>
    <row r="586" spans="1:5" ht="12.75">
      <c r="A586" s="39" t="s">
        <v>57</v>
      </c>
      <c r="E586" s="40" t="s">
        <v>58</v>
      </c>
    </row>
    <row r="587" spans="1:5" ht="12.75">
      <c r="A587" t="s">
        <v>59</v>
      </c>
      <c r="E587" s="38" t="s">
        <v>58</v>
      </c>
    </row>
    <row r="588" spans="1:16" ht="12.75">
      <c r="A588" s="26" t="s">
        <v>50</v>
      </c>
      <c s="31" t="s">
        <v>1375</v>
      </c>
      <c s="31" t="s">
        <v>1376</v>
      </c>
      <c s="26" t="s">
        <v>52</v>
      </c>
      <c s="32" t="s">
        <v>1021</v>
      </c>
      <c s="33" t="s">
        <v>175</v>
      </c>
      <c s="34">
        <v>1</v>
      </c>
      <c s="35">
        <v>0</v>
      </c>
      <c s="36">
        <f>ROUND(ROUND(H588,2)*ROUND(G588,5),2)</f>
      </c>
      <c r="O588">
        <f>(I588*21)/100</f>
      </c>
      <c t="s">
        <v>27</v>
      </c>
    </row>
    <row r="589" spans="1:5" ht="12.75">
      <c r="A589" s="37" t="s">
        <v>55</v>
      </c>
      <c r="E589" s="38" t="s">
        <v>58</v>
      </c>
    </row>
    <row r="590" spans="1:5" ht="12.75">
      <c r="A590" s="39" t="s">
        <v>57</v>
      </c>
      <c r="E590" s="40" t="s">
        <v>58</v>
      </c>
    </row>
    <row r="591" spans="1:5" ht="12.75">
      <c r="A591" t="s">
        <v>59</v>
      </c>
      <c r="E591" s="38" t="s">
        <v>58</v>
      </c>
    </row>
    <row r="592" spans="1:16" ht="12.75">
      <c r="A592" s="26" t="s">
        <v>50</v>
      </c>
      <c s="31" t="s">
        <v>1377</v>
      </c>
      <c s="31" t="s">
        <v>1378</v>
      </c>
      <c s="26" t="s">
        <v>52</v>
      </c>
      <c s="32" t="s">
        <v>1379</v>
      </c>
      <c s="33" t="s">
        <v>175</v>
      </c>
      <c s="34">
        <v>1</v>
      </c>
      <c s="35">
        <v>0</v>
      </c>
      <c s="36">
        <f>ROUND(ROUND(H592,2)*ROUND(G592,5),2)</f>
      </c>
      <c r="O592">
        <f>(I592*21)/100</f>
      </c>
      <c t="s">
        <v>27</v>
      </c>
    </row>
    <row r="593" spans="1:5" ht="12.75">
      <c r="A593" s="37" t="s">
        <v>55</v>
      </c>
      <c r="E593" s="38" t="s">
        <v>58</v>
      </c>
    </row>
    <row r="594" spans="1:5" ht="12.75">
      <c r="A594" s="39" t="s">
        <v>57</v>
      </c>
      <c r="E594" s="40" t="s">
        <v>58</v>
      </c>
    </row>
    <row r="595" spans="1:5" ht="12.75">
      <c r="A595" t="s">
        <v>59</v>
      </c>
      <c r="E595" s="38" t="s">
        <v>58</v>
      </c>
    </row>
    <row r="596" spans="1:16" ht="12.75">
      <c r="A596" s="26" t="s">
        <v>50</v>
      </c>
      <c s="31" t="s">
        <v>1380</v>
      </c>
      <c s="31" t="s">
        <v>1381</v>
      </c>
      <c s="26" t="s">
        <v>52</v>
      </c>
      <c s="32" t="s">
        <v>1024</v>
      </c>
      <c s="33" t="s">
        <v>175</v>
      </c>
      <c s="34">
        <v>14</v>
      </c>
      <c s="35">
        <v>0</v>
      </c>
      <c s="36">
        <f>ROUND(ROUND(H596,2)*ROUND(G596,5),2)</f>
      </c>
      <c r="O596">
        <f>(I596*21)/100</f>
      </c>
      <c t="s">
        <v>27</v>
      </c>
    </row>
    <row r="597" spans="1:5" ht="12.75">
      <c r="A597" s="37" t="s">
        <v>55</v>
      </c>
      <c r="E597" s="38" t="s">
        <v>58</v>
      </c>
    </row>
    <row r="598" spans="1:5" ht="12.75">
      <c r="A598" s="39" t="s">
        <v>57</v>
      </c>
      <c r="E598" s="40" t="s">
        <v>58</v>
      </c>
    </row>
    <row r="599" spans="1:5" ht="12.75">
      <c r="A599" t="s">
        <v>59</v>
      </c>
      <c r="E599" s="38" t="s">
        <v>58</v>
      </c>
    </row>
    <row r="600" spans="1:16" ht="12.75">
      <c r="A600" s="26" t="s">
        <v>50</v>
      </c>
      <c s="31" t="s">
        <v>1382</v>
      </c>
      <c s="31" t="s">
        <v>1383</v>
      </c>
      <c s="26" t="s">
        <v>52</v>
      </c>
      <c s="32" t="s">
        <v>1027</v>
      </c>
      <c s="33" t="s">
        <v>175</v>
      </c>
      <c s="34">
        <v>1</v>
      </c>
      <c s="35">
        <v>0</v>
      </c>
      <c s="36">
        <f>ROUND(ROUND(H600,2)*ROUND(G600,5),2)</f>
      </c>
      <c r="O600">
        <f>(I600*21)/100</f>
      </c>
      <c t="s">
        <v>27</v>
      </c>
    </row>
    <row r="601" spans="1:5" ht="12.75">
      <c r="A601" s="37" t="s">
        <v>55</v>
      </c>
      <c r="E601" s="38" t="s">
        <v>58</v>
      </c>
    </row>
    <row r="602" spans="1:5" ht="12.75">
      <c r="A602" s="39" t="s">
        <v>57</v>
      </c>
      <c r="E602" s="40" t="s">
        <v>58</v>
      </c>
    </row>
    <row r="603" spans="1:5" ht="12.75">
      <c r="A603" t="s">
        <v>59</v>
      </c>
      <c r="E603" s="38" t="s">
        <v>58</v>
      </c>
    </row>
    <row r="604" spans="1:16" ht="12.75">
      <c r="A604" s="26" t="s">
        <v>50</v>
      </c>
      <c s="31" t="s">
        <v>1384</v>
      </c>
      <c s="31" t="s">
        <v>1385</v>
      </c>
      <c s="26" t="s">
        <v>52</v>
      </c>
      <c s="32" t="s">
        <v>1039</v>
      </c>
      <c s="33" t="s">
        <v>175</v>
      </c>
      <c s="34">
        <v>1</v>
      </c>
      <c s="35">
        <v>0</v>
      </c>
      <c s="36">
        <f>ROUND(ROUND(H604,2)*ROUND(G604,5),2)</f>
      </c>
      <c r="O604">
        <f>(I604*21)/100</f>
      </c>
      <c t="s">
        <v>27</v>
      </c>
    </row>
    <row r="605" spans="1:5" ht="12.75">
      <c r="A605" s="37" t="s">
        <v>55</v>
      </c>
      <c r="E605" s="38" t="s">
        <v>58</v>
      </c>
    </row>
    <row r="606" spans="1:5" ht="12.75">
      <c r="A606" s="39" t="s">
        <v>57</v>
      </c>
      <c r="E606" s="40" t="s">
        <v>58</v>
      </c>
    </row>
    <row r="607" spans="1:5" ht="12.75">
      <c r="A607" t="s">
        <v>59</v>
      </c>
      <c r="E607" s="38" t="s">
        <v>58</v>
      </c>
    </row>
    <row r="608" spans="1:16" ht="12.75">
      <c r="A608" s="26" t="s">
        <v>50</v>
      </c>
      <c s="31" t="s">
        <v>1386</v>
      </c>
      <c s="31" t="s">
        <v>1387</v>
      </c>
      <c s="26" t="s">
        <v>52</v>
      </c>
      <c s="32" t="s">
        <v>1042</v>
      </c>
      <c s="33" t="s">
        <v>70</v>
      </c>
      <c s="34">
        <v>1</v>
      </c>
      <c s="35">
        <v>0</v>
      </c>
      <c s="36">
        <f>ROUND(ROUND(H608,2)*ROUND(G608,5),2)</f>
      </c>
      <c r="O608">
        <f>(I608*21)/100</f>
      </c>
      <c t="s">
        <v>27</v>
      </c>
    </row>
    <row r="609" spans="1:5" ht="12.75">
      <c r="A609" s="37" t="s">
        <v>55</v>
      </c>
      <c r="E609" s="38" t="s">
        <v>58</v>
      </c>
    </row>
    <row r="610" spans="1:5" ht="12.75">
      <c r="A610" s="39" t="s">
        <v>57</v>
      </c>
      <c r="E610" s="40" t="s">
        <v>58</v>
      </c>
    </row>
    <row r="611" spans="1:5" ht="12.75">
      <c r="A611" t="s">
        <v>59</v>
      </c>
      <c r="E611" s="38" t="s">
        <v>58</v>
      </c>
    </row>
    <row r="612" spans="1:18" ht="12.75" customHeight="1">
      <c r="A612" s="6" t="s">
        <v>47</v>
      </c>
      <c s="6"/>
      <c s="43" t="s">
        <v>1388</v>
      </c>
      <c s="6"/>
      <c s="29" t="s">
        <v>1389</v>
      </c>
      <c s="6"/>
      <c s="6"/>
      <c s="6"/>
      <c s="44">
        <f>0+Q612</f>
      </c>
      <c r="O612">
        <f>0+R612</f>
      </c>
      <c r="Q612">
        <f>0+I613+I617+I621+I625</f>
      </c>
      <c>
        <f>0+O613+O617+O621+O625</f>
      </c>
    </row>
    <row r="613" spans="1:16" ht="25.5">
      <c r="A613" s="26" t="s">
        <v>50</v>
      </c>
      <c s="31" t="s">
        <v>1390</v>
      </c>
      <c s="31" t="s">
        <v>1391</v>
      </c>
      <c s="26" t="s">
        <v>52</v>
      </c>
      <c s="32" t="s">
        <v>1392</v>
      </c>
      <c s="33" t="s">
        <v>70</v>
      </c>
      <c s="34">
        <v>1</v>
      </c>
      <c s="35">
        <v>0</v>
      </c>
      <c s="36">
        <f>ROUND(ROUND(H613,2)*ROUND(G613,5),2)</f>
      </c>
      <c r="O613">
        <f>(I613*21)/100</f>
      </c>
      <c t="s">
        <v>27</v>
      </c>
    </row>
    <row r="614" spans="1:5" ht="12.75">
      <c r="A614" s="37" t="s">
        <v>55</v>
      </c>
      <c r="E614" s="38" t="s">
        <v>58</v>
      </c>
    </row>
    <row r="615" spans="1:5" ht="12.75">
      <c r="A615" s="39" t="s">
        <v>57</v>
      </c>
      <c r="E615" s="40" t="s">
        <v>58</v>
      </c>
    </row>
    <row r="616" spans="1:5" ht="12.75">
      <c r="A616" t="s">
        <v>59</v>
      </c>
      <c r="E616" s="38" t="s">
        <v>58</v>
      </c>
    </row>
    <row r="617" spans="1:16" ht="12.75">
      <c r="A617" s="26" t="s">
        <v>50</v>
      </c>
      <c s="31" t="s">
        <v>1393</v>
      </c>
      <c s="31" t="s">
        <v>1394</v>
      </c>
      <c s="26" t="s">
        <v>52</v>
      </c>
      <c s="32" t="s">
        <v>1395</v>
      </c>
      <c s="33" t="s">
        <v>175</v>
      </c>
      <c s="34">
        <v>1</v>
      </c>
      <c s="35">
        <v>0</v>
      </c>
      <c s="36">
        <f>ROUND(ROUND(H617,2)*ROUND(G617,5),2)</f>
      </c>
      <c r="O617">
        <f>(I617*21)/100</f>
      </c>
      <c t="s">
        <v>27</v>
      </c>
    </row>
    <row r="618" spans="1:5" ht="12.75">
      <c r="A618" s="37" t="s">
        <v>55</v>
      </c>
      <c r="E618" s="38" t="s">
        <v>58</v>
      </c>
    </row>
    <row r="619" spans="1:5" ht="12.75">
      <c r="A619" s="39" t="s">
        <v>57</v>
      </c>
      <c r="E619" s="40" t="s">
        <v>58</v>
      </c>
    </row>
    <row r="620" spans="1:5" ht="12.75">
      <c r="A620" t="s">
        <v>59</v>
      </c>
      <c r="E620" s="38" t="s">
        <v>58</v>
      </c>
    </row>
    <row r="621" spans="1:16" ht="12.75">
      <c r="A621" s="26" t="s">
        <v>50</v>
      </c>
      <c s="31" t="s">
        <v>1396</v>
      </c>
      <c s="31" t="s">
        <v>1397</v>
      </c>
      <c s="26" t="s">
        <v>52</v>
      </c>
      <c s="32" t="s">
        <v>1027</v>
      </c>
      <c s="33" t="s">
        <v>175</v>
      </c>
      <c s="34">
        <v>1</v>
      </c>
      <c s="35">
        <v>0</v>
      </c>
      <c s="36">
        <f>ROUND(ROUND(H621,2)*ROUND(G621,5),2)</f>
      </c>
      <c r="O621">
        <f>(I621*21)/100</f>
      </c>
      <c t="s">
        <v>27</v>
      </c>
    </row>
    <row r="622" spans="1:5" ht="12.75">
      <c r="A622" s="37" t="s">
        <v>55</v>
      </c>
      <c r="E622" s="38" t="s">
        <v>58</v>
      </c>
    </row>
    <row r="623" spans="1:5" ht="12.75">
      <c r="A623" s="39" t="s">
        <v>57</v>
      </c>
      <c r="E623" s="40" t="s">
        <v>58</v>
      </c>
    </row>
    <row r="624" spans="1:5" ht="12.75">
      <c r="A624" t="s">
        <v>59</v>
      </c>
      <c r="E624" s="38" t="s">
        <v>58</v>
      </c>
    </row>
    <row r="625" spans="1:16" ht="12.75">
      <c r="A625" s="26" t="s">
        <v>50</v>
      </c>
      <c s="31" t="s">
        <v>1398</v>
      </c>
      <c s="31" t="s">
        <v>1399</v>
      </c>
      <c s="26" t="s">
        <v>52</v>
      </c>
      <c s="32" t="s">
        <v>1042</v>
      </c>
      <c s="33" t="s">
        <v>70</v>
      </c>
      <c s="34">
        <v>1</v>
      </c>
      <c s="35">
        <v>0</v>
      </c>
      <c s="36">
        <f>ROUND(ROUND(H625,2)*ROUND(G625,5),2)</f>
      </c>
      <c r="O625">
        <f>(I625*21)/100</f>
      </c>
      <c t="s">
        <v>27</v>
      </c>
    </row>
    <row r="626" spans="1:5" ht="12.75">
      <c r="A626" s="37" t="s">
        <v>55</v>
      </c>
      <c r="E626" s="38" t="s">
        <v>58</v>
      </c>
    </row>
    <row r="627" spans="1:5" ht="12.75">
      <c r="A627" s="39" t="s">
        <v>57</v>
      </c>
      <c r="E627" s="40" t="s">
        <v>58</v>
      </c>
    </row>
    <row r="628" spans="1:5" ht="12.75">
      <c r="A628" t="s">
        <v>59</v>
      </c>
      <c r="E628" s="38" t="s">
        <v>58</v>
      </c>
    </row>
    <row r="629" spans="1:18" ht="12.75" customHeight="1">
      <c r="A629" s="6" t="s">
        <v>47</v>
      </c>
      <c s="6"/>
      <c s="43" t="s">
        <v>1400</v>
      </c>
      <c s="6"/>
      <c s="29" t="s">
        <v>1401</v>
      </c>
      <c s="6"/>
      <c s="6"/>
      <c s="6"/>
      <c s="44">
        <f>0+Q629</f>
      </c>
      <c r="O629">
        <f>0+R629</f>
      </c>
      <c r="Q629">
        <f>0+I630+I634+I638+I642+I646+I650+I654+I658+I662+I666+I670+I674+I678+I682+I686+I690+I694+I698+I702+I706+I710+I714+I718+I722+I726+I730+I734+I738+I742+I746+I750+I754+I758+I762+I766+I770+I774+I778+I782+I786+I790+I794+I798+I802+I806+I810+I814+I818+I822+I826+I830+I834</f>
      </c>
      <c>
        <f>0+O630+O634+O638+O642+O646+O650+O654+O658+O662+O666+O670+O674+O678+O682+O686+O690+O694+O698+O702+O706+O710+O714+O718+O722+O726+O730+O734+O738+O742+O746+O750+O754+O758+O762+O766+O770+O774+O778+O782+O786+O790+O794+O798+O802+O806+O810+O814+O818+O822+O826+O830+O834</f>
      </c>
    </row>
    <row r="630" spans="1:16" ht="25.5">
      <c r="A630" s="26" t="s">
        <v>50</v>
      </c>
      <c s="31" t="s">
        <v>1402</v>
      </c>
      <c s="31" t="s">
        <v>1403</v>
      </c>
      <c s="26" t="s">
        <v>52</v>
      </c>
      <c s="32" t="s">
        <v>1404</v>
      </c>
      <c s="33" t="s">
        <v>175</v>
      </c>
      <c s="34">
        <v>25</v>
      </c>
      <c s="35">
        <v>0</v>
      </c>
      <c s="36">
        <f>ROUND(ROUND(H630,2)*ROUND(G630,5),2)</f>
      </c>
      <c r="O630">
        <f>(I630*21)/100</f>
      </c>
      <c t="s">
        <v>27</v>
      </c>
    </row>
    <row r="631" spans="1:5" ht="12.75">
      <c r="A631" s="37" t="s">
        <v>55</v>
      </c>
      <c r="E631" s="38" t="s">
        <v>58</v>
      </c>
    </row>
    <row r="632" spans="1:5" ht="12.75">
      <c r="A632" s="39" t="s">
        <v>57</v>
      </c>
      <c r="E632" s="40" t="s">
        <v>58</v>
      </c>
    </row>
    <row r="633" spans="1:5" ht="12.75">
      <c r="A633" t="s">
        <v>59</v>
      </c>
      <c r="E633" s="38" t="s">
        <v>58</v>
      </c>
    </row>
    <row r="634" spans="1:16" ht="12.75">
      <c r="A634" s="26" t="s">
        <v>50</v>
      </c>
      <c s="31" t="s">
        <v>1405</v>
      </c>
      <c s="31" t="s">
        <v>1406</v>
      </c>
      <c s="26" t="s">
        <v>52</v>
      </c>
      <c s="32" t="s">
        <v>1407</v>
      </c>
      <c s="33" t="s">
        <v>175</v>
      </c>
      <c s="34">
        <v>1</v>
      </c>
      <c s="35">
        <v>0</v>
      </c>
      <c s="36">
        <f>ROUND(ROUND(H634,2)*ROUND(G634,5),2)</f>
      </c>
      <c r="O634">
        <f>(I634*21)/100</f>
      </c>
      <c t="s">
        <v>27</v>
      </c>
    </row>
    <row r="635" spans="1:5" ht="12.75">
      <c r="A635" s="37" t="s">
        <v>55</v>
      </c>
      <c r="E635" s="38" t="s">
        <v>58</v>
      </c>
    </row>
    <row r="636" spans="1:5" ht="12.75">
      <c r="A636" s="39" t="s">
        <v>57</v>
      </c>
      <c r="E636" s="40" t="s">
        <v>58</v>
      </c>
    </row>
    <row r="637" spans="1:5" ht="12.75">
      <c r="A637" t="s">
        <v>59</v>
      </c>
      <c r="E637" s="38" t="s">
        <v>58</v>
      </c>
    </row>
    <row r="638" spans="1:16" ht="25.5">
      <c r="A638" s="26" t="s">
        <v>50</v>
      </c>
      <c s="31" t="s">
        <v>1408</v>
      </c>
      <c s="31" t="s">
        <v>1409</v>
      </c>
      <c s="26" t="s">
        <v>52</v>
      </c>
      <c s="32" t="s">
        <v>1410</v>
      </c>
      <c s="33" t="s">
        <v>175</v>
      </c>
      <c s="34">
        <v>8</v>
      </c>
      <c s="35">
        <v>0</v>
      </c>
      <c s="36">
        <f>ROUND(ROUND(H638,2)*ROUND(G638,5),2)</f>
      </c>
      <c r="O638">
        <f>(I638*21)/100</f>
      </c>
      <c t="s">
        <v>27</v>
      </c>
    </row>
    <row r="639" spans="1:5" ht="12.75">
      <c r="A639" s="37" t="s">
        <v>55</v>
      </c>
      <c r="E639" s="38" t="s">
        <v>58</v>
      </c>
    </row>
    <row r="640" spans="1:5" ht="12.75">
      <c r="A640" s="39" t="s">
        <v>57</v>
      </c>
      <c r="E640" s="40" t="s">
        <v>58</v>
      </c>
    </row>
    <row r="641" spans="1:5" ht="12.75">
      <c r="A641" t="s">
        <v>59</v>
      </c>
      <c r="E641" s="38" t="s">
        <v>58</v>
      </c>
    </row>
    <row r="642" spans="1:16" ht="25.5">
      <c r="A642" s="26" t="s">
        <v>50</v>
      </c>
      <c s="31" t="s">
        <v>1411</v>
      </c>
      <c s="31" t="s">
        <v>1412</v>
      </c>
      <c s="26" t="s">
        <v>52</v>
      </c>
      <c s="32" t="s">
        <v>1410</v>
      </c>
      <c s="33" t="s">
        <v>175</v>
      </c>
      <c s="34">
        <v>2</v>
      </c>
      <c s="35">
        <v>0</v>
      </c>
      <c s="36">
        <f>ROUND(ROUND(H642,2)*ROUND(G642,5),2)</f>
      </c>
      <c r="O642">
        <f>(I642*21)/100</f>
      </c>
      <c t="s">
        <v>27</v>
      </c>
    </row>
    <row r="643" spans="1:5" ht="12.75">
      <c r="A643" s="37" t="s">
        <v>55</v>
      </c>
      <c r="E643" s="38" t="s">
        <v>58</v>
      </c>
    </row>
    <row r="644" spans="1:5" ht="12.75">
      <c r="A644" s="39" t="s">
        <v>57</v>
      </c>
      <c r="E644" s="40" t="s">
        <v>58</v>
      </c>
    </row>
    <row r="645" spans="1:5" ht="12.75">
      <c r="A645" t="s">
        <v>59</v>
      </c>
      <c r="E645" s="38" t="s">
        <v>58</v>
      </c>
    </row>
    <row r="646" spans="1:16" ht="25.5">
      <c r="A646" s="26" t="s">
        <v>50</v>
      </c>
      <c s="31" t="s">
        <v>1413</v>
      </c>
      <c s="31" t="s">
        <v>1414</v>
      </c>
      <c s="26" t="s">
        <v>52</v>
      </c>
      <c s="32" t="s">
        <v>1415</v>
      </c>
      <c s="33" t="s">
        <v>175</v>
      </c>
      <c s="34">
        <v>3</v>
      </c>
      <c s="35">
        <v>0</v>
      </c>
      <c s="36">
        <f>ROUND(ROUND(H646,2)*ROUND(G646,5),2)</f>
      </c>
      <c r="O646">
        <f>(I646*21)/100</f>
      </c>
      <c t="s">
        <v>27</v>
      </c>
    </row>
    <row r="647" spans="1:5" ht="12.75">
      <c r="A647" s="37" t="s">
        <v>55</v>
      </c>
      <c r="E647" s="38" t="s">
        <v>58</v>
      </c>
    </row>
    <row r="648" spans="1:5" ht="12.75">
      <c r="A648" s="39" t="s">
        <v>57</v>
      </c>
      <c r="E648" s="40" t="s">
        <v>58</v>
      </c>
    </row>
    <row r="649" spans="1:5" ht="12.75">
      <c r="A649" t="s">
        <v>59</v>
      </c>
      <c r="E649" s="38" t="s">
        <v>58</v>
      </c>
    </row>
    <row r="650" spans="1:16" ht="12.75">
      <c r="A650" s="26" t="s">
        <v>50</v>
      </c>
      <c s="31" t="s">
        <v>1416</v>
      </c>
      <c s="31" t="s">
        <v>1417</v>
      </c>
      <c s="26" t="s">
        <v>52</v>
      </c>
      <c s="32" t="s">
        <v>1418</v>
      </c>
      <c s="33" t="s">
        <v>175</v>
      </c>
      <c s="34">
        <v>21</v>
      </c>
      <c s="35">
        <v>0</v>
      </c>
      <c s="36">
        <f>ROUND(ROUND(H650,2)*ROUND(G650,5),2)</f>
      </c>
      <c r="O650">
        <f>(I650*21)/100</f>
      </c>
      <c t="s">
        <v>27</v>
      </c>
    </row>
    <row r="651" spans="1:5" ht="12.75">
      <c r="A651" s="37" t="s">
        <v>55</v>
      </c>
      <c r="E651" s="38" t="s">
        <v>58</v>
      </c>
    </row>
    <row r="652" spans="1:5" ht="12.75">
      <c r="A652" s="39" t="s">
        <v>57</v>
      </c>
      <c r="E652" s="40" t="s">
        <v>58</v>
      </c>
    </row>
    <row r="653" spans="1:5" ht="12.75">
      <c r="A653" t="s">
        <v>59</v>
      </c>
      <c r="E653" s="38" t="s">
        <v>58</v>
      </c>
    </row>
    <row r="654" spans="1:16" ht="25.5">
      <c r="A654" s="26" t="s">
        <v>50</v>
      </c>
      <c s="31" t="s">
        <v>1419</v>
      </c>
      <c s="31" t="s">
        <v>1420</v>
      </c>
      <c s="26" t="s">
        <v>52</v>
      </c>
      <c s="32" t="s">
        <v>1421</v>
      </c>
      <c s="33" t="s">
        <v>175</v>
      </c>
      <c s="34">
        <v>11</v>
      </c>
      <c s="35">
        <v>0</v>
      </c>
      <c s="36">
        <f>ROUND(ROUND(H654,2)*ROUND(G654,5),2)</f>
      </c>
      <c r="O654">
        <f>(I654*21)/100</f>
      </c>
      <c t="s">
        <v>27</v>
      </c>
    </row>
    <row r="655" spans="1:5" ht="12.75">
      <c r="A655" s="37" t="s">
        <v>55</v>
      </c>
      <c r="E655" s="38" t="s">
        <v>58</v>
      </c>
    </row>
    <row r="656" spans="1:5" ht="12.75">
      <c r="A656" s="39" t="s">
        <v>57</v>
      </c>
      <c r="E656" s="40" t="s">
        <v>58</v>
      </c>
    </row>
    <row r="657" spans="1:5" ht="12.75">
      <c r="A657" t="s">
        <v>59</v>
      </c>
      <c r="E657" s="38" t="s">
        <v>58</v>
      </c>
    </row>
    <row r="658" spans="1:16" ht="25.5">
      <c r="A658" s="26" t="s">
        <v>50</v>
      </c>
      <c s="31" t="s">
        <v>1422</v>
      </c>
      <c s="31" t="s">
        <v>1423</v>
      </c>
      <c s="26" t="s">
        <v>52</v>
      </c>
      <c s="32" t="s">
        <v>1404</v>
      </c>
      <c s="33" t="s">
        <v>175</v>
      </c>
      <c s="34">
        <v>7</v>
      </c>
      <c s="35">
        <v>0</v>
      </c>
      <c s="36">
        <f>ROUND(ROUND(H658,2)*ROUND(G658,5),2)</f>
      </c>
      <c r="O658">
        <f>(I658*21)/100</f>
      </c>
      <c t="s">
        <v>27</v>
      </c>
    </row>
    <row r="659" spans="1:5" ht="12.75">
      <c r="A659" s="37" t="s">
        <v>55</v>
      </c>
      <c r="E659" s="38" t="s">
        <v>58</v>
      </c>
    </row>
    <row r="660" spans="1:5" ht="12.75">
      <c r="A660" s="39" t="s">
        <v>57</v>
      </c>
      <c r="E660" s="40" t="s">
        <v>58</v>
      </c>
    </row>
    <row r="661" spans="1:5" ht="12.75">
      <c r="A661" t="s">
        <v>59</v>
      </c>
      <c r="E661" s="38" t="s">
        <v>58</v>
      </c>
    </row>
    <row r="662" spans="1:16" ht="25.5">
      <c r="A662" s="26" t="s">
        <v>50</v>
      </c>
      <c s="31" t="s">
        <v>1424</v>
      </c>
      <c s="31" t="s">
        <v>1425</v>
      </c>
      <c s="26" t="s">
        <v>52</v>
      </c>
      <c s="32" t="s">
        <v>1426</v>
      </c>
      <c s="33" t="s">
        <v>175</v>
      </c>
      <c s="34">
        <v>109</v>
      </c>
      <c s="35">
        <v>0</v>
      </c>
      <c s="36">
        <f>ROUND(ROUND(H662,2)*ROUND(G662,5),2)</f>
      </c>
      <c r="O662">
        <f>(I662*21)/100</f>
      </c>
      <c t="s">
        <v>27</v>
      </c>
    </row>
    <row r="663" spans="1:5" ht="12.75">
      <c r="A663" s="37" t="s">
        <v>55</v>
      </c>
      <c r="E663" s="38" t="s">
        <v>58</v>
      </c>
    </row>
    <row r="664" spans="1:5" ht="12.75">
      <c r="A664" s="39" t="s">
        <v>57</v>
      </c>
      <c r="E664" s="40" t="s">
        <v>58</v>
      </c>
    </row>
    <row r="665" spans="1:5" ht="12.75">
      <c r="A665" t="s">
        <v>59</v>
      </c>
      <c r="E665" s="38" t="s">
        <v>58</v>
      </c>
    </row>
    <row r="666" spans="1:16" ht="12.75">
      <c r="A666" s="26" t="s">
        <v>50</v>
      </c>
      <c s="31" t="s">
        <v>1427</v>
      </c>
      <c s="31" t="s">
        <v>1428</v>
      </c>
      <c s="26" t="s">
        <v>52</v>
      </c>
      <c s="32" t="s">
        <v>1407</v>
      </c>
      <c s="33" t="s">
        <v>175</v>
      </c>
      <c s="34">
        <v>1</v>
      </c>
      <c s="35">
        <v>0</v>
      </c>
      <c s="36">
        <f>ROUND(ROUND(H666,2)*ROUND(G666,5),2)</f>
      </c>
      <c r="O666">
        <f>(I666*21)/100</f>
      </c>
      <c t="s">
        <v>27</v>
      </c>
    </row>
    <row r="667" spans="1:5" ht="12.75">
      <c r="A667" s="37" t="s">
        <v>55</v>
      </c>
      <c r="E667" s="38" t="s">
        <v>58</v>
      </c>
    </row>
    <row r="668" spans="1:5" ht="12.75">
      <c r="A668" s="39" t="s">
        <v>57</v>
      </c>
      <c r="E668" s="40" t="s">
        <v>58</v>
      </c>
    </row>
    <row r="669" spans="1:5" ht="12.75">
      <c r="A669" t="s">
        <v>59</v>
      </c>
      <c r="E669" s="38" t="s">
        <v>58</v>
      </c>
    </row>
    <row r="670" spans="1:16" ht="25.5">
      <c r="A670" s="26" t="s">
        <v>50</v>
      </c>
      <c s="31" t="s">
        <v>1429</v>
      </c>
      <c s="31" t="s">
        <v>1430</v>
      </c>
      <c s="26" t="s">
        <v>52</v>
      </c>
      <c s="32" t="s">
        <v>1431</v>
      </c>
      <c s="33" t="s">
        <v>175</v>
      </c>
      <c s="34">
        <v>1</v>
      </c>
      <c s="35">
        <v>0</v>
      </c>
      <c s="36">
        <f>ROUND(ROUND(H670,2)*ROUND(G670,5),2)</f>
      </c>
      <c r="O670">
        <f>(I670*21)/100</f>
      </c>
      <c t="s">
        <v>27</v>
      </c>
    </row>
    <row r="671" spans="1:5" ht="12.75">
      <c r="A671" s="37" t="s">
        <v>55</v>
      </c>
      <c r="E671" s="38" t="s">
        <v>58</v>
      </c>
    </row>
    <row r="672" spans="1:5" ht="12.75">
      <c r="A672" s="39" t="s">
        <v>57</v>
      </c>
      <c r="E672" s="40" t="s">
        <v>58</v>
      </c>
    </row>
    <row r="673" spans="1:5" ht="12.75">
      <c r="A673" t="s">
        <v>59</v>
      </c>
      <c r="E673" s="38" t="s">
        <v>58</v>
      </c>
    </row>
    <row r="674" spans="1:16" ht="25.5">
      <c r="A674" s="26" t="s">
        <v>50</v>
      </c>
      <c s="31" t="s">
        <v>1432</v>
      </c>
      <c s="31" t="s">
        <v>1433</v>
      </c>
      <c s="26" t="s">
        <v>52</v>
      </c>
      <c s="32" t="s">
        <v>1434</v>
      </c>
      <c s="33" t="s">
        <v>175</v>
      </c>
      <c s="34">
        <v>1</v>
      </c>
      <c s="35">
        <v>0</v>
      </c>
      <c s="36">
        <f>ROUND(ROUND(H674,2)*ROUND(G674,5),2)</f>
      </c>
      <c r="O674">
        <f>(I674*21)/100</f>
      </c>
      <c t="s">
        <v>27</v>
      </c>
    </row>
    <row r="675" spans="1:5" ht="12.75">
      <c r="A675" s="37" t="s">
        <v>55</v>
      </c>
      <c r="E675" s="38" t="s">
        <v>58</v>
      </c>
    </row>
    <row r="676" spans="1:5" ht="12.75">
      <c r="A676" s="39" t="s">
        <v>57</v>
      </c>
      <c r="E676" s="40" t="s">
        <v>58</v>
      </c>
    </row>
    <row r="677" spans="1:5" ht="12.75">
      <c r="A677" t="s">
        <v>59</v>
      </c>
      <c r="E677" s="38" t="s">
        <v>58</v>
      </c>
    </row>
    <row r="678" spans="1:16" ht="25.5">
      <c r="A678" s="26" t="s">
        <v>50</v>
      </c>
      <c s="31" t="s">
        <v>1435</v>
      </c>
      <c s="31" t="s">
        <v>1436</v>
      </c>
      <c s="26" t="s">
        <v>52</v>
      </c>
      <c s="32" t="s">
        <v>1437</v>
      </c>
      <c s="33" t="s">
        <v>175</v>
      </c>
      <c s="34">
        <v>6</v>
      </c>
      <c s="35">
        <v>0</v>
      </c>
      <c s="36">
        <f>ROUND(ROUND(H678,2)*ROUND(G678,5),2)</f>
      </c>
      <c r="O678">
        <f>(I678*21)/100</f>
      </c>
      <c t="s">
        <v>27</v>
      </c>
    </row>
    <row r="679" spans="1:5" ht="12.75">
      <c r="A679" s="37" t="s">
        <v>55</v>
      </c>
      <c r="E679" s="38" t="s">
        <v>58</v>
      </c>
    </row>
    <row r="680" spans="1:5" ht="12.75">
      <c r="A680" s="39" t="s">
        <v>57</v>
      </c>
      <c r="E680" s="40" t="s">
        <v>58</v>
      </c>
    </row>
    <row r="681" spans="1:5" ht="12.75">
      <c r="A681" t="s">
        <v>59</v>
      </c>
      <c r="E681" s="38" t="s">
        <v>58</v>
      </c>
    </row>
    <row r="682" spans="1:16" ht="25.5">
      <c r="A682" s="26" t="s">
        <v>50</v>
      </c>
      <c s="31" t="s">
        <v>1438</v>
      </c>
      <c s="31" t="s">
        <v>1439</v>
      </c>
      <c s="26" t="s">
        <v>52</v>
      </c>
      <c s="32" t="s">
        <v>1440</v>
      </c>
      <c s="33" t="s">
        <v>175</v>
      </c>
      <c s="34">
        <v>3</v>
      </c>
      <c s="35">
        <v>0</v>
      </c>
      <c s="36">
        <f>ROUND(ROUND(H682,2)*ROUND(G682,5),2)</f>
      </c>
      <c r="O682">
        <f>(I682*21)/100</f>
      </c>
      <c t="s">
        <v>27</v>
      </c>
    </row>
    <row r="683" spans="1:5" ht="12.75">
      <c r="A683" s="37" t="s">
        <v>55</v>
      </c>
      <c r="E683" s="38" t="s">
        <v>58</v>
      </c>
    </row>
    <row r="684" spans="1:5" ht="12.75">
      <c r="A684" s="39" t="s">
        <v>57</v>
      </c>
      <c r="E684" s="40" t="s">
        <v>58</v>
      </c>
    </row>
    <row r="685" spans="1:5" ht="12.75">
      <c r="A685" t="s">
        <v>59</v>
      </c>
      <c r="E685" s="38" t="s">
        <v>58</v>
      </c>
    </row>
    <row r="686" spans="1:16" ht="25.5">
      <c r="A686" s="26" t="s">
        <v>50</v>
      </c>
      <c s="31" t="s">
        <v>1441</v>
      </c>
      <c s="31" t="s">
        <v>1442</v>
      </c>
      <c s="26" t="s">
        <v>52</v>
      </c>
      <c s="32" t="s">
        <v>1443</v>
      </c>
      <c s="33" t="s">
        <v>175</v>
      </c>
      <c s="34">
        <v>38</v>
      </c>
      <c s="35">
        <v>0</v>
      </c>
      <c s="36">
        <f>ROUND(ROUND(H686,2)*ROUND(G686,5),2)</f>
      </c>
      <c r="O686">
        <f>(I686*21)/100</f>
      </c>
      <c t="s">
        <v>27</v>
      </c>
    </row>
    <row r="687" spans="1:5" ht="12.75">
      <c r="A687" s="37" t="s">
        <v>55</v>
      </c>
      <c r="E687" s="38" t="s">
        <v>58</v>
      </c>
    </row>
    <row r="688" spans="1:5" ht="12.75">
      <c r="A688" s="39" t="s">
        <v>57</v>
      </c>
      <c r="E688" s="40" t="s">
        <v>58</v>
      </c>
    </row>
    <row r="689" spans="1:5" ht="12.75">
      <c r="A689" t="s">
        <v>59</v>
      </c>
      <c r="E689" s="38" t="s">
        <v>58</v>
      </c>
    </row>
    <row r="690" spans="1:16" ht="25.5">
      <c r="A690" s="26" t="s">
        <v>50</v>
      </c>
      <c s="31" t="s">
        <v>1444</v>
      </c>
      <c s="31" t="s">
        <v>1445</v>
      </c>
      <c s="26" t="s">
        <v>52</v>
      </c>
      <c s="32" t="s">
        <v>1443</v>
      </c>
      <c s="33" t="s">
        <v>175</v>
      </c>
      <c s="34">
        <v>48</v>
      </c>
      <c s="35">
        <v>0</v>
      </c>
      <c s="36">
        <f>ROUND(ROUND(H690,2)*ROUND(G690,5),2)</f>
      </c>
      <c r="O690">
        <f>(I690*21)/100</f>
      </c>
      <c t="s">
        <v>27</v>
      </c>
    </row>
    <row r="691" spans="1:5" ht="12.75">
      <c r="A691" s="37" t="s">
        <v>55</v>
      </c>
      <c r="E691" s="38" t="s">
        <v>58</v>
      </c>
    </row>
    <row r="692" spans="1:5" ht="12.75">
      <c r="A692" s="39" t="s">
        <v>57</v>
      </c>
      <c r="E692" s="40" t="s">
        <v>58</v>
      </c>
    </row>
    <row r="693" spans="1:5" ht="12.75">
      <c r="A693" t="s">
        <v>59</v>
      </c>
      <c r="E693" s="38" t="s">
        <v>58</v>
      </c>
    </row>
    <row r="694" spans="1:16" ht="25.5">
      <c r="A694" s="26" t="s">
        <v>50</v>
      </c>
      <c s="31" t="s">
        <v>1446</v>
      </c>
      <c s="31" t="s">
        <v>1447</v>
      </c>
      <c s="26" t="s">
        <v>52</v>
      </c>
      <c s="32" t="s">
        <v>1443</v>
      </c>
      <c s="33" t="s">
        <v>175</v>
      </c>
      <c s="34">
        <v>9</v>
      </c>
      <c s="35">
        <v>0</v>
      </c>
      <c s="36">
        <f>ROUND(ROUND(H694,2)*ROUND(G694,5),2)</f>
      </c>
      <c r="O694">
        <f>(I694*21)/100</f>
      </c>
      <c t="s">
        <v>27</v>
      </c>
    </row>
    <row r="695" spans="1:5" ht="12.75">
      <c r="A695" s="37" t="s">
        <v>55</v>
      </c>
      <c r="E695" s="38" t="s">
        <v>58</v>
      </c>
    </row>
    <row r="696" spans="1:5" ht="12.75">
      <c r="A696" s="39" t="s">
        <v>57</v>
      </c>
      <c r="E696" s="40" t="s">
        <v>58</v>
      </c>
    </row>
    <row r="697" spans="1:5" ht="12.75">
      <c r="A697" t="s">
        <v>59</v>
      </c>
      <c r="E697" s="38" t="s">
        <v>58</v>
      </c>
    </row>
    <row r="698" spans="1:16" ht="25.5">
      <c r="A698" s="26" t="s">
        <v>50</v>
      </c>
      <c s="31" t="s">
        <v>1448</v>
      </c>
      <c s="31" t="s">
        <v>1449</v>
      </c>
      <c s="26" t="s">
        <v>52</v>
      </c>
      <c s="32" t="s">
        <v>1450</v>
      </c>
      <c s="33" t="s">
        <v>175</v>
      </c>
      <c s="34">
        <v>14</v>
      </c>
      <c s="35">
        <v>0</v>
      </c>
      <c s="36">
        <f>ROUND(ROUND(H698,2)*ROUND(G698,5),2)</f>
      </c>
      <c r="O698">
        <f>(I698*21)/100</f>
      </c>
      <c t="s">
        <v>27</v>
      </c>
    </row>
    <row r="699" spans="1:5" ht="12.75">
      <c r="A699" s="37" t="s">
        <v>55</v>
      </c>
      <c r="E699" s="38" t="s">
        <v>58</v>
      </c>
    </row>
    <row r="700" spans="1:5" ht="12.75">
      <c r="A700" s="39" t="s">
        <v>57</v>
      </c>
      <c r="E700" s="40" t="s">
        <v>58</v>
      </c>
    </row>
    <row r="701" spans="1:5" ht="12.75">
      <c r="A701" t="s">
        <v>59</v>
      </c>
      <c r="E701" s="38" t="s">
        <v>58</v>
      </c>
    </row>
    <row r="702" spans="1:16" ht="12.75">
      <c r="A702" s="26" t="s">
        <v>50</v>
      </c>
      <c s="31" t="s">
        <v>1451</v>
      </c>
      <c s="31" t="s">
        <v>1452</v>
      </c>
      <c s="26" t="s">
        <v>52</v>
      </c>
      <c s="32" t="s">
        <v>1453</v>
      </c>
      <c s="33" t="s">
        <v>175</v>
      </c>
      <c s="34">
        <v>10</v>
      </c>
      <c s="35">
        <v>0</v>
      </c>
      <c s="36">
        <f>ROUND(ROUND(H702,2)*ROUND(G702,5),2)</f>
      </c>
      <c r="O702">
        <f>(I702*21)/100</f>
      </c>
      <c t="s">
        <v>27</v>
      </c>
    </row>
    <row r="703" spans="1:5" ht="12.75">
      <c r="A703" s="37" t="s">
        <v>55</v>
      </c>
      <c r="E703" s="38" t="s">
        <v>58</v>
      </c>
    </row>
    <row r="704" spans="1:5" ht="12.75">
      <c r="A704" s="39" t="s">
        <v>57</v>
      </c>
      <c r="E704" s="40" t="s">
        <v>58</v>
      </c>
    </row>
    <row r="705" spans="1:5" ht="12.75">
      <c r="A705" t="s">
        <v>59</v>
      </c>
      <c r="E705" s="38" t="s">
        <v>58</v>
      </c>
    </row>
    <row r="706" spans="1:16" ht="12.75">
      <c r="A706" s="26" t="s">
        <v>50</v>
      </c>
      <c s="31" t="s">
        <v>1454</v>
      </c>
      <c s="31" t="s">
        <v>1455</v>
      </c>
      <c s="26" t="s">
        <v>52</v>
      </c>
      <c s="32" t="s">
        <v>1456</v>
      </c>
      <c s="33" t="s">
        <v>175</v>
      </c>
      <c s="34">
        <v>11</v>
      </c>
      <c s="35">
        <v>0</v>
      </c>
      <c s="36">
        <f>ROUND(ROUND(H706,2)*ROUND(G706,5),2)</f>
      </c>
      <c r="O706">
        <f>(I706*21)/100</f>
      </c>
      <c t="s">
        <v>27</v>
      </c>
    </row>
    <row r="707" spans="1:5" ht="12.75">
      <c r="A707" s="37" t="s">
        <v>55</v>
      </c>
      <c r="E707" s="38" t="s">
        <v>58</v>
      </c>
    </row>
    <row r="708" spans="1:5" ht="12.75">
      <c r="A708" s="39" t="s">
        <v>57</v>
      </c>
      <c r="E708" s="40" t="s">
        <v>58</v>
      </c>
    </row>
    <row r="709" spans="1:5" ht="12.75">
      <c r="A709" t="s">
        <v>59</v>
      </c>
      <c r="E709" s="38" t="s">
        <v>58</v>
      </c>
    </row>
    <row r="710" spans="1:16" ht="12.75">
      <c r="A710" s="26" t="s">
        <v>50</v>
      </c>
      <c s="31" t="s">
        <v>1457</v>
      </c>
      <c s="31" t="s">
        <v>1458</v>
      </c>
      <c s="26" t="s">
        <v>52</v>
      </c>
      <c s="32" t="s">
        <v>1459</v>
      </c>
      <c s="33" t="s">
        <v>175</v>
      </c>
      <c s="34">
        <v>25</v>
      </c>
      <c s="35">
        <v>0</v>
      </c>
      <c s="36">
        <f>ROUND(ROUND(H710,2)*ROUND(G710,5),2)</f>
      </c>
      <c r="O710">
        <f>(I710*21)/100</f>
      </c>
      <c t="s">
        <v>27</v>
      </c>
    </row>
    <row r="711" spans="1:5" ht="12.75">
      <c r="A711" s="37" t="s">
        <v>55</v>
      </c>
      <c r="E711" s="38" t="s">
        <v>58</v>
      </c>
    </row>
    <row r="712" spans="1:5" ht="12.75">
      <c r="A712" s="39" t="s">
        <v>57</v>
      </c>
      <c r="E712" s="40" t="s">
        <v>58</v>
      </c>
    </row>
    <row r="713" spans="1:5" ht="12.75">
      <c r="A713" t="s">
        <v>59</v>
      </c>
      <c r="E713" s="38" t="s">
        <v>58</v>
      </c>
    </row>
    <row r="714" spans="1:16" ht="12.75">
      <c r="A714" s="26" t="s">
        <v>50</v>
      </c>
      <c s="31" t="s">
        <v>1460</v>
      </c>
      <c s="31" t="s">
        <v>1461</v>
      </c>
      <c s="26" t="s">
        <v>52</v>
      </c>
      <c s="32" t="s">
        <v>1462</v>
      </c>
      <c s="33" t="s">
        <v>175</v>
      </c>
      <c s="34">
        <v>1</v>
      </c>
      <c s="35">
        <v>0</v>
      </c>
      <c s="36">
        <f>ROUND(ROUND(H714,2)*ROUND(G714,5),2)</f>
      </c>
      <c r="O714">
        <f>(I714*21)/100</f>
      </c>
      <c t="s">
        <v>27</v>
      </c>
    </row>
    <row r="715" spans="1:5" ht="12.75">
      <c r="A715" s="37" t="s">
        <v>55</v>
      </c>
      <c r="E715" s="38" t="s">
        <v>58</v>
      </c>
    </row>
    <row r="716" spans="1:5" ht="12.75">
      <c r="A716" s="39" t="s">
        <v>57</v>
      </c>
      <c r="E716" s="40" t="s">
        <v>58</v>
      </c>
    </row>
    <row r="717" spans="1:5" ht="12.75">
      <c r="A717" t="s">
        <v>59</v>
      </c>
      <c r="E717" s="38" t="s">
        <v>58</v>
      </c>
    </row>
    <row r="718" spans="1:16" ht="12.75">
      <c r="A718" s="26" t="s">
        <v>50</v>
      </c>
      <c s="31" t="s">
        <v>1463</v>
      </c>
      <c s="31" t="s">
        <v>1464</v>
      </c>
      <c s="26" t="s">
        <v>52</v>
      </c>
      <c s="32" t="s">
        <v>1465</v>
      </c>
      <c s="33" t="s">
        <v>175</v>
      </c>
      <c s="34">
        <v>1</v>
      </c>
      <c s="35">
        <v>0</v>
      </c>
      <c s="36">
        <f>ROUND(ROUND(H718,2)*ROUND(G718,5),2)</f>
      </c>
      <c r="O718">
        <f>(I718*21)/100</f>
      </c>
      <c t="s">
        <v>27</v>
      </c>
    </row>
    <row r="719" spans="1:5" ht="12.75">
      <c r="A719" s="37" t="s">
        <v>55</v>
      </c>
      <c r="E719" s="38" t="s">
        <v>58</v>
      </c>
    </row>
    <row r="720" spans="1:5" ht="12.75">
      <c r="A720" s="39" t="s">
        <v>57</v>
      </c>
      <c r="E720" s="40" t="s">
        <v>58</v>
      </c>
    </row>
    <row r="721" spans="1:5" ht="12.75">
      <c r="A721" t="s">
        <v>59</v>
      </c>
      <c r="E721" s="38" t="s">
        <v>58</v>
      </c>
    </row>
    <row r="722" spans="1:16" ht="25.5">
      <c r="A722" s="26" t="s">
        <v>50</v>
      </c>
      <c s="31" t="s">
        <v>1466</v>
      </c>
      <c s="31" t="s">
        <v>1467</v>
      </c>
      <c s="26" t="s">
        <v>52</v>
      </c>
      <c s="32" t="s">
        <v>1468</v>
      </c>
      <c s="33" t="s">
        <v>175</v>
      </c>
      <c s="34">
        <v>129</v>
      </c>
      <c s="35">
        <v>0</v>
      </c>
      <c s="36">
        <f>ROUND(ROUND(H722,2)*ROUND(G722,5),2)</f>
      </c>
      <c r="O722">
        <f>(I722*21)/100</f>
      </c>
      <c t="s">
        <v>27</v>
      </c>
    </row>
    <row r="723" spans="1:5" ht="12.75">
      <c r="A723" s="37" t="s">
        <v>55</v>
      </c>
      <c r="E723" s="38" t="s">
        <v>58</v>
      </c>
    </row>
    <row r="724" spans="1:5" ht="12.75">
      <c r="A724" s="39" t="s">
        <v>57</v>
      </c>
      <c r="E724" s="40" t="s">
        <v>58</v>
      </c>
    </row>
    <row r="725" spans="1:5" ht="12.75">
      <c r="A725" t="s">
        <v>59</v>
      </c>
      <c r="E725" s="38" t="s">
        <v>58</v>
      </c>
    </row>
    <row r="726" spans="1:16" ht="25.5">
      <c r="A726" s="26" t="s">
        <v>50</v>
      </c>
      <c s="31" t="s">
        <v>1469</v>
      </c>
      <c s="31" t="s">
        <v>1470</v>
      </c>
      <c s="26" t="s">
        <v>52</v>
      </c>
      <c s="32" t="s">
        <v>1471</v>
      </c>
      <c s="33" t="s">
        <v>175</v>
      </c>
      <c s="34">
        <v>3</v>
      </c>
      <c s="35">
        <v>0</v>
      </c>
      <c s="36">
        <f>ROUND(ROUND(H726,2)*ROUND(G726,5),2)</f>
      </c>
      <c r="O726">
        <f>(I726*21)/100</f>
      </c>
      <c t="s">
        <v>27</v>
      </c>
    </row>
    <row r="727" spans="1:5" ht="12.75">
      <c r="A727" s="37" t="s">
        <v>55</v>
      </c>
      <c r="E727" s="38" t="s">
        <v>58</v>
      </c>
    </row>
    <row r="728" spans="1:5" ht="12.75">
      <c r="A728" s="39" t="s">
        <v>57</v>
      </c>
      <c r="E728" s="40" t="s">
        <v>58</v>
      </c>
    </row>
    <row r="729" spans="1:5" ht="12.75">
      <c r="A729" t="s">
        <v>59</v>
      </c>
      <c r="E729" s="38" t="s">
        <v>58</v>
      </c>
    </row>
    <row r="730" spans="1:16" ht="25.5">
      <c r="A730" s="26" t="s">
        <v>50</v>
      </c>
      <c s="31" t="s">
        <v>1472</v>
      </c>
      <c s="31" t="s">
        <v>1473</v>
      </c>
      <c s="26" t="s">
        <v>52</v>
      </c>
      <c s="32" t="s">
        <v>1471</v>
      </c>
      <c s="33" t="s">
        <v>175</v>
      </c>
      <c s="34">
        <v>1</v>
      </c>
      <c s="35">
        <v>0</v>
      </c>
      <c s="36">
        <f>ROUND(ROUND(H730,2)*ROUND(G730,5),2)</f>
      </c>
      <c r="O730">
        <f>(I730*21)/100</f>
      </c>
      <c t="s">
        <v>27</v>
      </c>
    </row>
    <row r="731" spans="1:5" ht="12.75">
      <c r="A731" s="37" t="s">
        <v>55</v>
      </c>
      <c r="E731" s="38" t="s">
        <v>58</v>
      </c>
    </row>
    <row r="732" spans="1:5" ht="12.75">
      <c r="A732" s="39" t="s">
        <v>57</v>
      </c>
      <c r="E732" s="40" t="s">
        <v>58</v>
      </c>
    </row>
    <row r="733" spans="1:5" ht="12.75">
      <c r="A733" t="s">
        <v>59</v>
      </c>
      <c r="E733" s="38" t="s">
        <v>58</v>
      </c>
    </row>
    <row r="734" spans="1:16" ht="25.5">
      <c r="A734" s="26" t="s">
        <v>50</v>
      </c>
      <c s="31" t="s">
        <v>1474</v>
      </c>
      <c s="31" t="s">
        <v>1475</v>
      </c>
      <c s="26" t="s">
        <v>52</v>
      </c>
      <c s="32" t="s">
        <v>1476</v>
      </c>
      <c s="33" t="s">
        <v>175</v>
      </c>
      <c s="34">
        <v>18</v>
      </c>
      <c s="35">
        <v>0</v>
      </c>
      <c s="36">
        <f>ROUND(ROUND(H734,2)*ROUND(G734,5),2)</f>
      </c>
      <c r="O734">
        <f>(I734*21)/100</f>
      </c>
      <c t="s">
        <v>27</v>
      </c>
    </row>
    <row r="735" spans="1:5" ht="12.75">
      <c r="A735" s="37" t="s">
        <v>55</v>
      </c>
      <c r="E735" s="38" t="s">
        <v>58</v>
      </c>
    </row>
    <row r="736" spans="1:5" ht="12.75">
      <c r="A736" s="39" t="s">
        <v>57</v>
      </c>
      <c r="E736" s="40" t="s">
        <v>58</v>
      </c>
    </row>
    <row r="737" spans="1:5" ht="12.75">
      <c r="A737" t="s">
        <v>59</v>
      </c>
      <c r="E737" s="38" t="s">
        <v>58</v>
      </c>
    </row>
    <row r="738" spans="1:16" ht="25.5">
      <c r="A738" s="26" t="s">
        <v>50</v>
      </c>
      <c s="31" t="s">
        <v>1477</v>
      </c>
      <c s="31" t="s">
        <v>1478</v>
      </c>
      <c s="26" t="s">
        <v>52</v>
      </c>
      <c s="32" t="s">
        <v>1476</v>
      </c>
      <c s="33" t="s">
        <v>175</v>
      </c>
      <c s="34">
        <v>54</v>
      </c>
      <c s="35">
        <v>0</v>
      </c>
      <c s="36">
        <f>ROUND(ROUND(H738,2)*ROUND(G738,5),2)</f>
      </c>
      <c r="O738">
        <f>(I738*21)/100</f>
      </c>
      <c t="s">
        <v>27</v>
      </c>
    </row>
    <row r="739" spans="1:5" ht="12.75">
      <c r="A739" s="37" t="s">
        <v>55</v>
      </c>
      <c r="E739" s="38" t="s">
        <v>58</v>
      </c>
    </row>
    <row r="740" spans="1:5" ht="12.75">
      <c r="A740" s="39" t="s">
        <v>57</v>
      </c>
      <c r="E740" s="40" t="s">
        <v>58</v>
      </c>
    </row>
    <row r="741" spans="1:5" ht="12.75">
      <c r="A741" t="s">
        <v>59</v>
      </c>
      <c r="E741" s="38" t="s">
        <v>58</v>
      </c>
    </row>
    <row r="742" spans="1:16" ht="25.5">
      <c r="A742" s="26" t="s">
        <v>50</v>
      </c>
      <c s="31" t="s">
        <v>1479</v>
      </c>
      <c s="31" t="s">
        <v>1480</v>
      </c>
      <c s="26" t="s">
        <v>52</v>
      </c>
      <c s="32" t="s">
        <v>1476</v>
      </c>
      <c s="33" t="s">
        <v>175</v>
      </c>
      <c s="34">
        <v>15</v>
      </c>
      <c s="35">
        <v>0</v>
      </c>
      <c s="36">
        <f>ROUND(ROUND(H742,2)*ROUND(G742,5),2)</f>
      </c>
      <c r="O742">
        <f>(I742*21)/100</f>
      </c>
      <c t="s">
        <v>27</v>
      </c>
    </row>
    <row r="743" spans="1:5" ht="12.75">
      <c r="A743" s="37" t="s">
        <v>55</v>
      </c>
      <c r="E743" s="38" t="s">
        <v>58</v>
      </c>
    </row>
    <row r="744" spans="1:5" ht="12.75">
      <c r="A744" s="39" t="s">
        <v>57</v>
      </c>
      <c r="E744" s="40" t="s">
        <v>58</v>
      </c>
    </row>
    <row r="745" spans="1:5" ht="12.75">
      <c r="A745" t="s">
        <v>59</v>
      </c>
      <c r="E745" s="38" t="s">
        <v>58</v>
      </c>
    </row>
    <row r="746" spans="1:16" ht="12.75">
      <c r="A746" s="26" t="s">
        <v>50</v>
      </c>
      <c s="31" t="s">
        <v>1481</v>
      </c>
      <c s="31" t="s">
        <v>1482</v>
      </c>
      <c s="26" t="s">
        <v>52</v>
      </c>
      <c s="32" t="s">
        <v>1453</v>
      </c>
      <c s="33" t="s">
        <v>175</v>
      </c>
      <c s="34">
        <v>1</v>
      </c>
      <c s="35">
        <v>0</v>
      </c>
      <c s="36">
        <f>ROUND(ROUND(H746,2)*ROUND(G746,5),2)</f>
      </c>
      <c r="O746">
        <f>(I746*21)/100</f>
      </c>
      <c t="s">
        <v>27</v>
      </c>
    </row>
    <row r="747" spans="1:5" ht="12.75">
      <c r="A747" s="37" t="s">
        <v>55</v>
      </c>
      <c r="E747" s="38" t="s">
        <v>58</v>
      </c>
    </row>
    <row r="748" spans="1:5" ht="12.75">
      <c r="A748" s="39" t="s">
        <v>57</v>
      </c>
      <c r="E748" s="40" t="s">
        <v>58</v>
      </c>
    </row>
    <row r="749" spans="1:5" ht="12.75">
      <c r="A749" t="s">
        <v>59</v>
      </c>
      <c r="E749" s="38" t="s">
        <v>58</v>
      </c>
    </row>
    <row r="750" spans="1:16" ht="12.75">
      <c r="A750" s="26" t="s">
        <v>50</v>
      </c>
      <c s="31" t="s">
        <v>1483</v>
      </c>
      <c s="31" t="s">
        <v>1484</v>
      </c>
      <c s="26" t="s">
        <v>52</v>
      </c>
      <c s="32" t="s">
        <v>1485</v>
      </c>
      <c s="33" t="s">
        <v>175</v>
      </c>
      <c s="34">
        <v>1</v>
      </c>
      <c s="35">
        <v>0</v>
      </c>
      <c s="36">
        <f>ROUND(ROUND(H750,2)*ROUND(G750,5),2)</f>
      </c>
      <c r="O750">
        <f>(I750*21)/100</f>
      </c>
      <c t="s">
        <v>27</v>
      </c>
    </row>
    <row r="751" spans="1:5" ht="12.75">
      <c r="A751" s="37" t="s">
        <v>55</v>
      </c>
      <c r="E751" s="38" t="s">
        <v>58</v>
      </c>
    </row>
    <row r="752" spans="1:5" ht="12.75">
      <c r="A752" s="39" t="s">
        <v>57</v>
      </c>
      <c r="E752" s="40" t="s">
        <v>58</v>
      </c>
    </row>
    <row r="753" spans="1:5" ht="12.75">
      <c r="A753" t="s">
        <v>59</v>
      </c>
      <c r="E753" s="38" t="s">
        <v>58</v>
      </c>
    </row>
    <row r="754" spans="1:16" ht="25.5">
      <c r="A754" s="26" t="s">
        <v>50</v>
      </c>
      <c s="31" t="s">
        <v>1486</v>
      </c>
      <c s="31" t="s">
        <v>1487</v>
      </c>
      <c s="26" t="s">
        <v>52</v>
      </c>
      <c s="32" t="s">
        <v>1488</v>
      </c>
      <c s="33" t="s">
        <v>175</v>
      </c>
      <c s="34">
        <v>3</v>
      </c>
      <c s="35">
        <v>0</v>
      </c>
      <c s="36">
        <f>ROUND(ROUND(H754,2)*ROUND(G754,5),2)</f>
      </c>
      <c r="O754">
        <f>(I754*21)/100</f>
      </c>
      <c t="s">
        <v>27</v>
      </c>
    </row>
    <row r="755" spans="1:5" ht="12.75">
      <c r="A755" s="37" t="s">
        <v>55</v>
      </c>
      <c r="E755" s="38" t="s">
        <v>58</v>
      </c>
    </row>
    <row r="756" spans="1:5" ht="12.75">
      <c r="A756" s="39" t="s">
        <v>57</v>
      </c>
      <c r="E756" s="40" t="s">
        <v>58</v>
      </c>
    </row>
    <row r="757" spans="1:5" ht="12.75">
      <c r="A757" t="s">
        <v>59</v>
      </c>
      <c r="E757" s="38" t="s">
        <v>58</v>
      </c>
    </row>
    <row r="758" spans="1:16" ht="25.5">
      <c r="A758" s="26" t="s">
        <v>50</v>
      </c>
      <c s="31" t="s">
        <v>1489</v>
      </c>
      <c s="31" t="s">
        <v>1490</v>
      </c>
      <c s="26" t="s">
        <v>52</v>
      </c>
      <c s="32" t="s">
        <v>1491</v>
      </c>
      <c s="33" t="s">
        <v>175</v>
      </c>
      <c s="34">
        <v>2</v>
      </c>
      <c s="35">
        <v>0</v>
      </c>
      <c s="36">
        <f>ROUND(ROUND(H758,2)*ROUND(G758,5),2)</f>
      </c>
      <c r="O758">
        <f>(I758*21)/100</f>
      </c>
      <c t="s">
        <v>27</v>
      </c>
    </row>
    <row r="759" spans="1:5" ht="12.75">
      <c r="A759" s="37" t="s">
        <v>55</v>
      </c>
      <c r="E759" s="38" t="s">
        <v>58</v>
      </c>
    </row>
    <row r="760" spans="1:5" ht="12.75">
      <c r="A760" s="39" t="s">
        <v>57</v>
      </c>
      <c r="E760" s="40" t="s">
        <v>58</v>
      </c>
    </row>
    <row r="761" spans="1:5" ht="12.75">
      <c r="A761" t="s">
        <v>59</v>
      </c>
      <c r="E761" s="38" t="s">
        <v>58</v>
      </c>
    </row>
    <row r="762" spans="1:16" ht="25.5">
      <c r="A762" s="26" t="s">
        <v>50</v>
      </c>
      <c s="31" t="s">
        <v>1492</v>
      </c>
      <c s="31" t="s">
        <v>1493</v>
      </c>
      <c s="26" t="s">
        <v>52</v>
      </c>
      <c s="32" t="s">
        <v>1494</v>
      </c>
      <c s="33" t="s">
        <v>175</v>
      </c>
      <c s="34">
        <v>1</v>
      </c>
      <c s="35">
        <v>0</v>
      </c>
      <c s="36">
        <f>ROUND(ROUND(H762,2)*ROUND(G762,5),2)</f>
      </c>
      <c r="O762">
        <f>(I762*21)/100</f>
      </c>
      <c t="s">
        <v>27</v>
      </c>
    </row>
    <row r="763" spans="1:5" ht="12.75">
      <c r="A763" s="37" t="s">
        <v>55</v>
      </c>
      <c r="E763" s="38" t="s">
        <v>58</v>
      </c>
    </row>
    <row r="764" spans="1:5" ht="12.75">
      <c r="A764" s="39" t="s">
        <v>57</v>
      </c>
      <c r="E764" s="40" t="s">
        <v>58</v>
      </c>
    </row>
    <row r="765" spans="1:5" ht="12.75">
      <c r="A765" t="s">
        <v>59</v>
      </c>
      <c r="E765" s="38" t="s">
        <v>58</v>
      </c>
    </row>
    <row r="766" spans="1:16" ht="25.5">
      <c r="A766" s="26" t="s">
        <v>50</v>
      </c>
      <c s="31" t="s">
        <v>1495</v>
      </c>
      <c s="31" t="s">
        <v>1496</v>
      </c>
      <c s="26" t="s">
        <v>52</v>
      </c>
      <c s="32" t="s">
        <v>1497</v>
      </c>
      <c s="33" t="s">
        <v>175</v>
      </c>
      <c s="34">
        <v>1</v>
      </c>
      <c s="35">
        <v>0</v>
      </c>
      <c s="36">
        <f>ROUND(ROUND(H766,2)*ROUND(G766,5),2)</f>
      </c>
      <c r="O766">
        <f>(I766*21)/100</f>
      </c>
      <c t="s">
        <v>27</v>
      </c>
    </row>
    <row r="767" spans="1:5" ht="12.75">
      <c r="A767" s="37" t="s">
        <v>55</v>
      </c>
      <c r="E767" s="38" t="s">
        <v>58</v>
      </c>
    </row>
    <row r="768" spans="1:5" ht="12.75">
      <c r="A768" s="39" t="s">
        <v>57</v>
      </c>
      <c r="E768" s="40" t="s">
        <v>58</v>
      </c>
    </row>
    <row r="769" spans="1:5" ht="12.75">
      <c r="A769" t="s">
        <v>59</v>
      </c>
      <c r="E769" s="38" t="s">
        <v>58</v>
      </c>
    </row>
    <row r="770" spans="1:16" ht="12.75">
      <c r="A770" s="26" t="s">
        <v>50</v>
      </c>
      <c s="31" t="s">
        <v>1498</v>
      </c>
      <c s="31" t="s">
        <v>1499</v>
      </c>
      <c s="26" t="s">
        <v>52</v>
      </c>
      <c s="32" t="s">
        <v>1459</v>
      </c>
      <c s="33" t="s">
        <v>175</v>
      </c>
      <c s="34">
        <v>16</v>
      </c>
      <c s="35">
        <v>0</v>
      </c>
      <c s="36">
        <f>ROUND(ROUND(H770,2)*ROUND(G770,5),2)</f>
      </c>
      <c r="O770">
        <f>(I770*21)/100</f>
      </c>
      <c t="s">
        <v>27</v>
      </c>
    </row>
    <row r="771" spans="1:5" ht="12.75">
      <c r="A771" s="37" t="s">
        <v>55</v>
      </c>
      <c r="E771" s="38" t="s">
        <v>58</v>
      </c>
    </row>
    <row r="772" spans="1:5" ht="12.75">
      <c r="A772" s="39" t="s">
        <v>57</v>
      </c>
      <c r="E772" s="40" t="s">
        <v>58</v>
      </c>
    </row>
    <row r="773" spans="1:5" ht="12.75">
      <c r="A773" t="s">
        <v>59</v>
      </c>
      <c r="E773" s="38" t="s">
        <v>58</v>
      </c>
    </row>
    <row r="774" spans="1:16" ht="12.75">
      <c r="A774" s="26" t="s">
        <v>50</v>
      </c>
      <c s="31" t="s">
        <v>1500</v>
      </c>
      <c s="31" t="s">
        <v>1501</v>
      </c>
      <c s="26" t="s">
        <v>52</v>
      </c>
      <c s="32" t="s">
        <v>1502</v>
      </c>
      <c s="33" t="s">
        <v>175</v>
      </c>
      <c s="34">
        <v>1</v>
      </c>
      <c s="35">
        <v>0</v>
      </c>
      <c s="36">
        <f>ROUND(ROUND(H774,2)*ROUND(G774,5),2)</f>
      </c>
      <c r="O774">
        <f>(I774*21)/100</f>
      </c>
      <c t="s">
        <v>27</v>
      </c>
    </row>
    <row r="775" spans="1:5" ht="12.75">
      <c r="A775" s="37" t="s">
        <v>55</v>
      </c>
      <c r="E775" s="38" t="s">
        <v>58</v>
      </c>
    </row>
    <row r="776" spans="1:5" ht="12.75">
      <c r="A776" s="39" t="s">
        <v>57</v>
      </c>
      <c r="E776" s="40" t="s">
        <v>58</v>
      </c>
    </row>
    <row r="777" spans="1:5" ht="12.75">
      <c r="A777" t="s">
        <v>59</v>
      </c>
      <c r="E777" s="38" t="s">
        <v>58</v>
      </c>
    </row>
    <row r="778" spans="1:16" ht="25.5">
      <c r="A778" s="26" t="s">
        <v>50</v>
      </c>
      <c s="31" t="s">
        <v>1503</v>
      </c>
      <c s="31" t="s">
        <v>1504</v>
      </c>
      <c s="26" t="s">
        <v>52</v>
      </c>
      <c s="32" t="s">
        <v>1505</v>
      </c>
      <c s="33" t="s">
        <v>175</v>
      </c>
      <c s="34">
        <v>169</v>
      </c>
      <c s="35">
        <v>0</v>
      </c>
      <c s="36">
        <f>ROUND(ROUND(H778,2)*ROUND(G778,5),2)</f>
      </c>
      <c r="O778">
        <f>(I778*21)/100</f>
      </c>
      <c t="s">
        <v>27</v>
      </c>
    </row>
    <row r="779" spans="1:5" ht="12.75">
      <c r="A779" s="37" t="s">
        <v>55</v>
      </c>
      <c r="E779" s="38" t="s">
        <v>58</v>
      </c>
    </row>
    <row r="780" spans="1:5" ht="12.75">
      <c r="A780" s="39" t="s">
        <v>57</v>
      </c>
      <c r="E780" s="40" t="s">
        <v>58</v>
      </c>
    </row>
    <row r="781" spans="1:5" ht="12.75">
      <c r="A781" t="s">
        <v>59</v>
      </c>
      <c r="E781" s="38" t="s">
        <v>58</v>
      </c>
    </row>
    <row r="782" spans="1:16" ht="25.5">
      <c r="A782" s="26" t="s">
        <v>50</v>
      </c>
      <c s="31" t="s">
        <v>1506</v>
      </c>
      <c s="31" t="s">
        <v>1507</v>
      </c>
      <c s="26" t="s">
        <v>52</v>
      </c>
      <c s="32" t="s">
        <v>1508</v>
      </c>
      <c s="33" t="s">
        <v>175</v>
      </c>
      <c s="34">
        <v>28</v>
      </c>
      <c s="35">
        <v>0</v>
      </c>
      <c s="36">
        <f>ROUND(ROUND(H782,2)*ROUND(G782,5),2)</f>
      </c>
      <c r="O782">
        <f>(I782*21)/100</f>
      </c>
      <c t="s">
        <v>27</v>
      </c>
    </row>
    <row r="783" spans="1:5" ht="12.75">
      <c r="A783" s="37" t="s">
        <v>55</v>
      </c>
      <c r="E783" s="38" t="s">
        <v>58</v>
      </c>
    </row>
    <row r="784" spans="1:5" ht="12.75">
      <c r="A784" s="39" t="s">
        <v>57</v>
      </c>
      <c r="E784" s="40" t="s">
        <v>58</v>
      </c>
    </row>
    <row r="785" spans="1:5" ht="12.75">
      <c r="A785" t="s">
        <v>59</v>
      </c>
      <c r="E785" s="38" t="s">
        <v>58</v>
      </c>
    </row>
    <row r="786" spans="1:16" ht="25.5">
      <c r="A786" s="26" t="s">
        <v>50</v>
      </c>
      <c s="31" t="s">
        <v>1509</v>
      </c>
      <c s="31" t="s">
        <v>1510</v>
      </c>
      <c s="26" t="s">
        <v>52</v>
      </c>
      <c s="32" t="s">
        <v>1511</v>
      </c>
      <c s="33" t="s">
        <v>175</v>
      </c>
      <c s="34">
        <v>20</v>
      </c>
      <c s="35">
        <v>0</v>
      </c>
      <c s="36">
        <f>ROUND(ROUND(H786,2)*ROUND(G786,5),2)</f>
      </c>
      <c r="O786">
        <f>(I786*21)/100</f>
      </c>
      <c t="s">
        <v>27</v>
      </c>
    </row>
    <row r="787" spans="1:5" ht="12.75">
      <c r="A787" s="37" t="s">
        <v>55</v>
      </c>
      <c r="E787" s="38" t="s">
        <v>58</v>
      </c>
    </row>
    <row r="788" spans="1:5" ht="12.75">
      <c r="A788" s="39" t="s">
        <v>57</v>
      </c>
      <c r="E788" s="40" t="s">
        <v>58</v>
      </c>
    </row>
    <row r="789" spans="1:5" ht="12.75">
      <c r="A789" t="s">
        <v>59</v>
      </c>
      <c r="E789" s="38" t="s">
        <v>58</v>
      </c>
    </row>
    <row r="790" spans="1:16" ht="25.5">
      <c r="A790" s="26" t="s">
        <v>50</v>
      </c>
      <c s="31" t="s">
        <v>1512</v>
      </c>
      <c s="31" t="s">
        <v>1513</v>
      </c>
      <c s="26" t="s">
        <v>52</v>
      </c>
      <c s="32" t="s">
        <v>1497</v>
      </c>
      <c s="33" t="s">
        <v>175</v>
      </c>
      <c s="34">
        <v>4</v>
      </c>
      <c s="35">
        <v>0</v>
      </c>
      <c s="36">
        <f>ROUND(ROUND(H790,2)*ROUND(G790,5),2)</f>
      </c>
      <c r="O790">
        <f>(I790*21)/100</f>
      </c>
      <c t="s">
        <v>27</v>
      </c>
    </row>
    <row r="791" spans="1:5" ht="12.75">
      <c r="A791" s="37" t="s">
        <v>55</v>
      </c>
      <c r="E791" s="38" t="s">
        <v>58</v>
      </c>
    </row>
    <row r="792" spans="1:5" ht="12.75">
      <c r="A792" s="39" t="s">
        <v>57</v>
      </c>
      <c r="E792" s="40" t="s">
        <v>58</v>
      </c>
    </row>
    <row r="793" spans="1:5" ht="12.75">
      <c r="A793" t="s">
        <v>59</v>
      </c>
      <c r="E793" s="38" t="s">
        <v>58</v>
      </c>
    </row>
    <row r="794" spans="1:16" ht="12.75">
      <c r="A794" s="26" t="s">
        <v>50</v>
      </c>
      <c s="31" t="s">
        <v>1514</v>
      </c>
      <c s="31" t="s">
        <v>1515</v>
      </c>
      <c s="26" t="s">
        <v>52</v>
      </c>
      <c s="32" t="s">
        <v>1485</v>
      </c>
      <c s="33" t="s">
        <v>175</v>
      </c>
      <c s="34">
        <v>16</v>
      </c>
      <c s="35">
        <v>0</v>
      </c>
      <c s="36">
        <f>ROUND(ROUND(H794,2)*ROUND(G794,5),2)</f>
      </c>
      <c r="O794">
        <f>(I794*21)/100</f>
      </c>
      <c t="s">
        <v>27</v>
      </c>
    </row>
    <row r="795" spans="1:5" ht="12.75">
      <c r="A795" s="37" t="s">
        <v>55</v>
      </c>
      <c r="E795" s="38" t="s">
        <v>58</v>
      </c>
    </row>
    <row r="796" spans="1:5" ht="12.75">
      <c r="A796" s="39" t="s">
        <v>57</v>
      </c>
      <c r="E796" s="40" t="s">
        <v>58</v>
      </c>
    </row>
    <row r="797" spans="1:5" ht="12.75">
      <c r="A797" t="s">
        <v>59</v>
      </c>
      <c r="E797" s="38" t="s">
        <v>58</v>
      </c>
    </row>
    <row r="798" spans="1:16" ht="12.75">
      <c r="A798" s="26" t="s">
        <v>50</v>
      </c>
      <c s="31" t="s">
        <v>1516</v>
      </c>
      <c s="31" t="s">
        <v>1517</v>
      </c>
      <c s="26" t="s">
        <v>52</v>
      </c>
      <c s="32" t="s">
        <v>1518</v>
      </c>
      <c s="33" t="s">
        <v>175</v>
      </c>
      <c s="34">
        <v>1</v>
      </c>
      <c s="35">
        <v>0</v>
      </c>
      <c s="36">
        <f>ROUND(ROUND(H798,2)*ROUND(G798,5),2)</f>
      </c>
      <c r="O798">
        <f>(I798*21)/100</f>
      </c>
      <c t="s">
        <v>27</v>
      </c>
    </row>
    <row r="799" spans="1:5" ht="12.75">
      <c r="A799" s="37" t="s">
        <v>55</v>
      </c>
      <c r="E799" s="38" t="s">
        <v>58</v>
      </c>
    </row>
    <row r="800" spans="1:5" ht="12.75">
      <c r="A800" s="39" t="s">
        <v>57</v>
      </c>
      <c r="E800" s="40" t="s">
        <v>58</v>
      </c>
    </row>
    <row r="801" spans="1:5" ht="12.75">
      <c r="A801" t="s">
        <v>59</v>
      </c>
      <c r="E801" s="38" t="s">
        <v>58</v>
      </c>
    </row>
    <row r="802" spans="1:16" ht="12.75">
      <c r="A802" s="26" t="s">
        <v>50</v>
      </c>
      <c s="31" t="s">
        <v>1519</v>
      </c>
      <c s="31" t="s">
        <v>1520</v>
      </c>
      <c s="26" t="s">
        <v>52</v>
      </c>
      <c s="32" t="s">
        <v>1521</v>
      </c>
      <c s="33" t="s">
        <v>175</v>
      </c>
      <c s="34">
        <v>20</v>
      </c>
      <c s="35">
        <v>0</v>
      </c>
      <c s="36">
        <f>ROUND(ROUND(H802,2)*ROUND(G802,5),2)</f>
      </c>
      <c r="O802">
        <f>(I802*21)/100</f>
      </c>
      <c t="s">
        <v>27</v>
      </c>
    </row>
    <row r="803" spans="1:5" ht="12.75">
      <c r="A803" s="37" t="s">
        <v>55</v>
      </c>
      <c r="E803" s="38" t="s">
        <v>58</v>
      </c>
    </row>
    <row r="804" spans="1:5" ht="12.75">
      <c r="A804" s="39" t="s">
        <v>57</v>
      </c>
      <c r="E804" s="40" t="s">
        <v>58</v>
      </c>
    </row>
    <row r="805" spans="1:5" ht="12.75">
      <c r="A805" t="s">
        <v>59</v>
      </c>
      <c r="E805" s="38" t="s">
        <v>58</v>
      </c>
    </row>
    <row r="806" spans="1:16" ht="12.75">
      <c r="A806" s="26" t="s">
        <v>50</v>
      </c>
      <c s="31" t="s">
        <v>1522</v>
      </c>
      <c s="31" t="s">
        <v>1523</v>
      </c>
      <c s="26" t="s">
        <v>52</v>
      </c>
      <c s="32" t="s">
        <v>1524</v>
      </c>
      <c s="33" t="s">
        <v>175</v>
      </c>
      <c s="34">
        <v>10</v>
      </c>
      <c s="35">
        <v>0</v>
      </c>
      <c s="36">
        <f>ROUND(ROUND(H806,2)*ROUND(G806,5),2)</f>
      </c>
      <c r="O806">
        <f>(I806*21)/100</f>
      </c>
      <c t="s">
        <v>27</v>
      </c>
    </row>
    <row r="807" spans="1:5" ht="12.75">
      <c r="A807" s="37" t="s">
        <v>55</v>
      </c>
      <c r="E807" s="38" t="s">
        <v>58</v>
      </c>
    </row>
    <row r="808" spans="1:5" ht="12.75">
      <c r="A808" s="39" t="s">
        <v>57</v>
      </c>
      <c r="E808" s="40" t="s">
        <v>58</v>
      </c>
    </row>
    <row r="809" spans="1:5" ht="12.75">
      <c r="A809" t="s">
        <v>59</v>
      </c>
      <c r="E809" s="38" t="s">
        <v>58</v>
      </c>
    </row>
    <row r="810" spans="1:16" ht="12.75">
      <c r="A810" s="26" t="s">
        <v>50</v>
      </c>
      <c s="31" t="s">
        <v>1525</v>
      </c>
      <c s="31" t="s">
        <v>1526</v>
      </c>
      <c s="26" t="s">
        <v>52</v>
      </c>
      <c s="32" t="s">
        <v>1527</v>
      </c>
      <c s="33" t="s">
        <v>175</v>
      </c>
      <c s="34">
        <v>2</v>
      </c>
      <c s="35">
        <v>0</v>
      </c>
      <c s="36">
        <f>ROUND(ROUND(H810,2)*ROUND(G810,5),2)</f>
      </c>
      <c r="O810">
        <f>(I810*21)/100</f>
      </c>
      <c t="s">
        <v>27</v>
      </c>
    </row>
    <row r="811" spans="1:5" ht="12.75">
      <c r="A811" s="37" t="s">
        <v>55</v>
      </c>
      <c r="E811" s="38" t="s">
        <v>58</v>
      </c>
    </row>
    <row r="812" spans="1:5" ht="12.75">
      <c r="A812" s="39" t="s">
        <v>57</v>
      </c>
      <c r="E812" s="40" t="s">
        <v>58</v>
      </c>
    </row>
    <row r="813" spans="1:5" ht="12.75">
      <c r="A813" t="s">
        <v>59</v>
      </c>
      <c r="E813" s="38" t="s">
        <v>58</v>
      </c>
    </row>
    <row r="814" spans="1:16" ht="12.75">
      <c r="A814" s="26" t="s">
        <v>50</v>
      </c>
      <c s="31" t="s">
        <v>1528</v>
      </c>
      <c s="31" t="s">
        <v>1529</v>
      </c>
      <c s="26" t="s">
        <v>52</v>
      </c>
      <c s="32" t="s">
        <v>1530</v>
      </c>
      <c s="33" t="s">
        <v>175</v>
      </c>
      <c s="34">
        <v>860</v>
      </c>
      <c s="35">
        <v>0</v>
      </c>
      <c s="36">
        <f>ROUND(ROUND(H814,2)*ROUND(G814,5),2)</f>
      </c>
      <c r="O814">
        <f>(I814*21)/100</f>
      </c>
      <c t="s">
        <v>27</v>
      </c>
    </row>
    <row r="815" spans="1:5" ht="12.75">
      <c r="A815" s="37" t="s">
        <v>55</v>
      </c>
      <c r="E815" s="38" t="s">
        <v>58</v>
      </c>
    </row>
    <row r="816" spans="1:5" ht="12.75">
      <c r="A816" s="39" t="s">
        <v>57</v>
      </c>
      <c r="E816" s="40" t="s">
        <v>58</v>
      </c>
    </row>
    <row r="817" spans="1:5" ht="12.75">
      <c r="A817" t="s">
        <v>59</v>
      </c>
      <c r="E817" s="38" t="s">
        <v>58</v>
      </c>
    </row>
    <row r="818" spans="1:16" ht="12.75">
      <c r="A818" s="26" t="s">
        <v>50</v>
      </c>
      <c s="31" t="s">
        <v>1531</v>
      </c>
      <c s="31" t="s">
        <v>1532</v>
      </c>
      <c s="26" t="s">
        <v>52</v>
      </c>
      <c s="32" t="s">
        <v>1533</v>
      </c>
      <c s="33" t="s">
        <v>175</v>
      </c>
      <c s="34">
        <v>250</v>
      </c>
      <c s="35">
        <v>0</v>
      </c>
      <c s="36">
        <f>ROUND(ROUND(H818,2)*ROUND(G818,5),2)</f>
      </c>
      <c r="O818">
        <f>(I818*21)/100</f>
      </c>
      <c t="s">
        <v>27</v>
      </c>
    </row>
    <row r="819" spans="1:5" ht="12.75">
      <c r="A819" s="37" t="s">
        <v>55</v>
      </c>
      <c r="E819" s="38" t="s">
        <v>58</v>
      </c>
    </row>
    <row r="820" spans="1:5" ht="12.75">
      <c r="A820" s="39" t="s">
        <v>57</v>
      </c>
      <c r="E820" s="40" t="s">
        <v>58</v>
      </c>
    </row>
    <row r="821" spans="1:5" ht="12.75">
      <c r="A821" t="s">
        <v>59</v>
      </c>
      <c r="E821" s="38" t="s">
        <v>58</v>
      </c>
    </row>
    <row r="822" spans="1:16" ht="12.75">
      <c r="A822" s="26" t="s">
        <v>50</v>
      </c>
      <c s="31" t="s">
        <v>1534</v>
      </c>
      <c s="31" t="s">
        <v>1535</v>
      </c>
      <c s="26" t="s">
        <v>52</v>
      </c>
      <c s="32" t="s">
        <v>1536</v>
      </c>
      <c s="33" t="s">
        <v>175</v>
      </c>
      <c s="34">
        <v>200</v>
      </c>
      <c s="35">
        <v>0</v>
      </c>
      <c s="36">
        <f>ROUND(ROUND(H822,2)*ROUND(G822,5),2)</f>
      </c>
      <c r="O822">
        <f>(I822*21)/100</f>
      </c>
      <c t="s">
        <v>27</v>
      </c>
    </row>
    <row r="823" spans="1:5" ht="12.75">
      <c r="A823" s="37" t="s">
        <v>55</v>
      </c>
      <c r="E823" s="38" t="s">
        <v>58</v>
      </c>
    </row>
    <row r="824" spans="1:5" ht="12.75">
      <c r="A824" s="39" t="s">
        <v>57</v>
      </c>
      <c r="E824" s="40" t="s">
        <v>58</v>
      </c>
    </row>
    <row r="825" spans="1:5" ht="12.75">
      <c r="A825" t="s">
        <v>59</v>
      </c>
      <c r="E825" s="38" t="s">
        <v>58</v>
      </c>
    </row>
    <row r="826" spans="1:16" ht="12.75">
      <c r="A826" s="26" t="s">
        <v>50</v>
      </c>
      <c s="31" t="s">
        <v>1537</v>
      </c>
      <c s="31" t="s">
        <v>1538</v>
      </c>
      <c s="26" t="s">
        <v>52</v>
      </c>
      <c s="32" t="s">
        <v>1539</v>
      </c>
      <c s="33" t="s">
        <v>70</v>
      </c>
      <c s="34">
        <v>1</v>
      </c>
      <c s="35">
        <v>0</v>
      </c>
      <c s="36">
        <f>ROUND(ROUND(H826,2)*ROUND(G826,5),2)</f>
      </c>
      <c r="O826">
        <f>(I826*21)/100</f>
      </c>
      <c t="s">
        <v>27</v>
      </c>
    </row>
    <row r="827" spans="1:5" ht="12.75">
      <c r="A827" s="37" t="s">
        <v>55</v>
      </c>
      <c r="E827" s="38" t="s">
        <v>58</v>
      </c>
    </row>
    <row r="828" spans="1:5" ht="12.75">
      <c r="A828" s="39" t="s">
        <v>57</v>
      </c>
      <c r="E828" s="40" t="s">
        <v>58</v>
      </c>
    </row>
    <row r="829" spans="1:5" ht="12.75">
      <c r="A829" t="s">
        <v>59</v>
      </c>
      <c r="E829" s="38" t="s">
        <v>58</v>
      </c>
    </row>
    <row r="830" spans="1:16" ht="12.75">
      <c r="A830" s="26" t="s">
        <v>50</v>
      </c>
      <c s="31" t="s">
        <v>1540</v>
      </c>
      <c s="31" t="s">
        <v>1541</v>
      </c>
      <c s="26" t="s">
        <v>52</v>
      </c>
      <c s="32" t="s">
        <v>1542</v>
      </c>
      <c s="33" t="s">
        <v>70</v>
      </c>
      <c s="34">
        <v>1</v>
      </c>
      <c s="35">
        <v>0</v>
      </c>
      <c s="36">
        <f>ROUND(ROUND(H830,2)*ROUND(G830,5),2)</f>
      </c>
      <c r="O830">
        <f>(I830*21)/100</f>
      </c>
      <c t="s">
        <v>27</v>
      </c>
    </row>
    <row r="831" spans="1:5" ht="12.75">
      <c r="A831" s="37" t="s">
        <v>55</v>
      </c>
      <c r="E831" s="38" t="s">
        <v>58</v>
      </c>
    </row>
    <row r="832" spans="1:5" ht="12.75">
      <c r="A832" s="39" t="s">
        <v>57</v>
      </c>
      <c r="E832" s="40" t="s">
        <v>58</v>
      </c>
    </row>
    <row r="833" spans="1:5" ht="12.75">
      <c r="A833" t="s">
        <v>59</v>
      </c>
      <c r="E833" s="38" t="s">
        <v>58</v>
      </c>
    </row>
    <row r="834" spans="1:16" ht="12.75">
      <c r="A834" s="26" t="s">
        <v>50</v>
      </c>
      <c s="31" t="s">
        <v>1543</v>
      </c>
      <c s="31" t="s">
        <v>1544</v>
      </c>
      <c s="26" t="s">
        <v>52</v>
      </c>
      <c s="32" t="s">
        <v>1545</v>
      </c>
      <c s="33" t="s">
        <v>70</v>
      </c>
      <c s="34">
        <v>1</v>
      </c>
      <c s="35">
        <v>0</v>
      </c>
      <c s="36">
        <f>ROUND(ROUND(H834,2)*ROUND(G834,5),2)</f>
      </c>
      <c r="O834">
        <f>(I834*21)/100</f>
      </c>
      <c t="s">
        <v>27</v>
      </c>
    </row>
    <row r="835" spans="1:5" ht="12.75">
      <c r="A835" s="37" t="s">
        <v>55</v>
      </c>
      <c r="E835" s="38" t="s">
        <v>58</v>
      </c>
    </row>
    <row r="836" spans="1:5" ht="12.75">
      <c r="A836" s="39" t="s">
        <v>57</v>
      </c>
      <c r="E836" s="40" t="s">
        <v>58</v>
      </c>
    </row>
    <row r="837" spans="1:5" ht="12.75">
      <c r="A837" t="s">
        <v>59</v>
      </c>
      <c r="E837" s="38" t="s">
        <v>58</v>
      </c>
    </row>
    <row r="838" spans="1:18" ht="12.75" customHeight="1">
      <c r="A838" s="6" t="s">
        <v>47</v>
      </c>
      <c s="6"/>
      <c s="43" t="s">
        <v>1546</v>
      </c>
      <c s="6"/>
      <c s="29" t="s">
        <v>1547</v>
      </c>
      <c s="6"/>
      <c s="6"/>
      <c s="6"/>
      <c s="44">
        <f>0+Q838</f>
      </c>
      <c r="O838">
        <f>0+R838</f>
      </c>
      <c r="Q838">
        <f>0+I839+I843+I847+I851+I855+I859+I863+I867+I871+I875+I879+I883+I887+I891+I895+I899+I903+I907+I911+I915+I919+I923+I927+I931+I935+I939+I943+I947+I951+I955+I959+I963+I967</f>
      </c>
      <c>
        <f>0+O839+O843+O847+O851+O855+O859+O863+O867+O871+O875+O879+O883+O887+O891+O895+O899+O903+O907+O911+O915+O919+O923+O927+O931+O935+O939+O943+O947+O951+O955+O959+O963+O967</f>
      </c>
    </row>
    <row r="839" spans="1:16" ht="25.5">
      <c r="A839" s="26" t="s">
        <v>50</v>
      </c>
      <c s="31" t="s">
        <v>1548</v>
      </c>
      <c s="31" t="s">
        <v>1549</v>
      </c>
      <c s="26" t="s">
        <v>52</v>
      </c>
      <c s="32" t="s">
        <v>1550</v>
      </c>
      <c s="33" t="s">
        <v>175</v>
      </c>
      <c s="34">
        <v>36</v>
      </c>
      <c s="35">
        <v>0</v>
      </c>
      <c s="36">
        <f>ROUND(ROUND(H839,2)*ROUND(G839,5),2)</f>
      </c>
      <c r="O839">
        <f>(I839*21)/100</f>
      </c>
      <c t="s">
        <v>27</v>
      </c>
    </row>
    <row r="840" spans="1:5" ht="12.75">
      <c r="A840" s="37" t="s">
        <v>55</v>
      </c>
      <c r="E840" s="38" t="s">
        <v>58</v>
      </c>
    </row>
    <row r="841" spans="1:5" ht="12.75">
      <c r="A841" s="39" t="s">
        <v>57</v>
      </c>
      <c r="E841" s="40" t="s">
        <v>58</v>
      </c>
    </row>
    <row r="842" spans="1:5" ht="12.75">
      <c r="A842" t="s">
        <v>59</v>
      </c>
      <c r="E842" s="38" t="s">
        <v>58</v>
      </c>
    </row>
    <row r="843" spans="1:16" ht="25.5">
      <c r="A843" s="26" t="s">
        <v>50</v>
      </c>
      <c s="31" t="s">
        <v>1551</v>
      </c>
      <c s="31" t="s">
        <v>1552</v>
      </c>
      <c s="26" t="s">
        <v>52</v>
      </c>
      <c s="32" t="s">
        <v>1553</v>
      </c>
      <c s="33" t="s">
        <v>175</v>
      </c>
      <c s="34">
        <v>14</v>
      </c>
      <c s="35">
        <v>0</v>
      </c>
      <c s="36">
        <f>ROUND(ROUND(H843,2)*ROUND(G843,5),2)</f>
      </c>
      <c r="O843">
        <f>(I843*21)/100</f>
      </c>
      <c t="s">
        <v>27</v>
      </c>
    </row>
    <row r="844" spans="1:5" ht="12.75">
      <c r="A844" s="37" t="s">
        <v>55</v>
      </c>
      <c r="E844" s="38" t="s">
        <v>58</v>
      </c>
    </row>
    <row r="845" spans="1:5" ht="12.75">
      <c r="A845" s="39" t="s">
        <v>57</v>
      </c>
      <c r="E845" s="40" t="s">
        <v>58</v>
      </c>
    </row>
    <row r="846" spans="1:5" ht="12.75">
      <c r="A846" t="s">
        <v>59</v>
      </c>
      <c r="E846" s="38" t="s">
        <v>58</v>
      </c>
    </row>
    <row r="847" spans="1:16" ht="25.5">
      <c r="A847" s="26" t="s">
        <v>50</v>
      </c>
      <c s="31" t="s">
        <v>1554</v>
      </c>
      <c s="31" t="s">
        <v>1555</v>
      </c>
      <c s="26" t="s">
        <v>52</v>
      </c>
      <c s="32" t="s">
        <v>1556</v>
      </c>
      <c s="33" t="s">
        <v>175</v>
      </c>
      <c s="34">
        <v>11</v>
      </c>
      <c s="35">
        <v>0</v>
      </c>
      <c s="36">
        <f>ROUND(ROUND(H847,2)*ROUND(G847,5),2)</f>
      </c>
      <c r="O847">
        <f>(I847*21)/100</f>
      </c>
      <c t="s">
        <v>27</v>
      </c>
    </row>
    <row r="848" spans="1:5" ht="12.75">
      <c r="A848" s="37" t="s">
        <v>55</v>
      </c>
      <c r="E848" s="38" t="s">
        <v>58</v>
      </c>
    </row>
    <row r="849" spans="1:5" ht="12.75">
      <c r="A849" s="39" t="s">
        <v>57</v>
      </c>
      <c r="E849" s="40" t="s">
        <v>58</v>
      </c>
    </row>
    <row r="850" spans="1:5" ht="12.75">
      <c r="A850" t="s">
        <v>59</v>
      </c>
      <c r="E850" s="38" t="s">
        <v>58</v>
      </c>
    </row>
    <row r="851" spans="1:16" ht="25.5">
      <c r="A851" s="26" t="s">
        <v>50</v>
      </c>
      <c s="31" t="s">
        <v>1557</v>
      </c>
      <c s="31" t="s">
        <v>1558</v>
      </c>
      <c s="26" t="s">
        <v>52</v>
      </c>
      <c s="32" t="s">
        <v>1559</v>
      </c>
      <c s="33" t="s">
        <v>175</v>
      </c>
      <c s="34">
        <v>2</v>
      </c>
      <c s="35">
        <v>0</v>
      </c>
      <c s="36">
        <f>ROUND(ROUND(H851,2)*ROUND(G851,5),2)</f>
      </c>
      <c r="O851">
        <f>(I851*21)/100</f>
      </c>
      <c t="s">
        <v>27</v>
      </c>
    </row>
    <row r="852" spans="1:5" ht="12.75">
      <c r="A852" s="37" t="s">
        <v>55</v>
      </c>
      <c r="E852" s="38" t="s">
        <v>58</v>
      </c>
    </row>
    <row r="853" spans="1:5" ht="12.75">
      <c r="A853" s="39" t="s">
        <v>57</v>
      </c>
      <c r="E853" s="40" t="s">
        <v>58</v>
      </c>
    </row>
    <row r="854" spans="1:5" ht="12.75">
      <c r="A854" t="s">
        <v>59</v>
      </c>
      <c r="E854" s="38" t="s">
        <v>58</v>
      </c>
    </row>
    <row r="855" spans="1:16" ht="25.5">
      <c r="A855" s="26" t="s">
        <v>50</v>
      </c>
      <c s="31" t="s">
        <v>1560</v>
      </c>
      <c s="31" t="s">
        <v>1561</v>
      </c>
      <c s="26" t="s">
        <v>52</v>
      </c>
      <c s="32" t="s">
        <v>1562</v>
      </c>
      <c s="33" t="s">
        <v>175</v>
      </c>
      <c s="34">
        <v>16</v>
      </c>
      <c s="35">
        <v>0</v>
      </c>
      <c s="36">
        <f>ROUND(ROUND(H855,2)*ROUND(G855,5),2)</f>
      </c>
      <c r="O855">
        <f>(I855*21)/100</f>
      </c>
      <c t="s">
        <v>27</v>
      </c>
    </row>
    <row r="856" spans="1:5" ht="12.75">
      <c r="A856" s="37" t="s">
        <v>55</v>
      </c>
      <c r="E856" s="38" t="s">
        <v>58</v>
      </c>
    </row>
    <row r="857" spans="1:5" ht="12.75">
      <c r="A857" s="39" t="s">
        <v>57</v>
      </c>
      <c r="E857" s="40" t="s">
        <v>58</v>
      </c>
    </row>
    <row r="858" spans="1:5" ht="12.75">
      <c r="A858" t="s">
        <v>59</v>
      </c>
      <c r="E858" s="38" t="s">
        <v>58</v>
      </c>
    </row>
    <row r="859" spans="1:16" ht="25.5">
      <c r="A859" s="26" t="s">
        <v>50</v>
      </c>
      <c s="31" t="s">
        <v>1563</v>
      </c>
      <c s="31" t="s">
        <v>1564</v>
      </c>
      <c s="26" t="s">
        <v>52</v>
      </c>
      <c s="32" t="s">
        <v>1565</v>
      </c>
      <c s="33" t="s">
        <v>175</v>
      </c>
      <c s="34">
        <v>89</v>
      </c>
      <c s="35">
        <v>0</v>
      </c>
      <c s="36">
        <f>ROUND(ROUND(H859,2)*ROUND(G859,5),2)</f>
      </c>
      <c r="O859">
        <f>(I859*21)/100</f>
      </c>
      <c t="s">
        <v>27</v>
      </c>
    </row>
    <row r="860" spans="1:5" ht="12.75">
      <c r="A860" s="37" t="s">
        <v>55</v>
      </c>
      <c r="E860" s="38" t="s">
        <v>58</v>
      </c>
    </row>
    <row r="861" spans="1:5" ht="12.75">
      <c r="A861" s="39" t="s">
        <v>57</v>
      </c>
      <c r="E861" s="40" t="s">
        <v>58</v>
      </c>
    </row>
    <row r="862" spans="1:5" ht="12.75">
      <c r="A862" t="s">
        <v>59</v>
      </c>
      <c r="E862" s="38" t="s">
        <v>58</v>
      </c>
    </row>
    <row r="863" spans="1:16" ht="25.5">
      <c r="A863" s="26" t="s">
        <v>50</v>
      </c>
      <c s="31" t="s">
        <v>1566</v>
      </c>
      <c s="31" t="s">
        <v>1567</v>
      </c>
      <c s="26" t="s">
        <v>52</v>
      </c>
      <c s="32" t="s">
        <v>1568</v>
      </c>
      <c s="33" t="s">
        <v>175</v>
      </c>
      <c s="34">
        <v>24</v>
      </c>
      <c s="35">
        <v>0</v>
      </c>
      <c s="36">
        <f>ROUND(ROUND(H863,2)*ROUND(G863,5),2)</f>
      </c>
      <c r="O863">
        <f>(I863*21)/100</f>
      </c>
      <c t="s">
        <v>27</v>
      </c>
    </row>
    <row r="864" spans="1:5" ht="12.75">
      <c r="A864" s="37" t="s">
        <v>55</v>
      </c>
      <c r="E864" s="38" t="s">
        <v>58</v>
      </c>
    </row>
    <row r="865" spans="1:5" ht="12.75">
      <c r="A865" s="39" t="s">
        <v>57</v>
      </c>
      <c r="E865" s="40" t="s">
        <v>58</v>
      </c>
    </row>
    <row r="866" spans="1:5" ht="12.75">
      <c r="A866" t="s">
        <v>59</v>
      </c>
      <c r="E866" s="38" t="s">
        <v>58</v>
      </c>
    </row>
    <row r="867" spans="1:16" ht="25.5">
      <c r="A867" s="26" t="s">
        <v>50</v>
      </c>
      <c s="31" t="s">
        <v>1569</v>
      </c>
      <c s="31" t="s">
        <v>1570</v>
      </c>
      <c s="26" t="s">
        <v>52</v>
      </c>
      <c s="32" t="s">
        <v>1571</v>
      </c>
      <c s="33" t="s">
        <v>175</v>
      </c>
      <c s="34">
        <v>56</v>
      </c>
      <c s="35">
        <v>0</v>
      </c>
      <c s="36">
        <f>ROUND(ROUND(H867,2)*ROUND(G867,5),2)</f>
      </c>
      <c r="O867">
        <f>(I867*21)/100</f>
      </c>
      <c t="s">
        <v>27</v>
      </c>
    </row>
    <row r="868" spans="1:5" ht="12.75">
      <c r="A868" s="37" t="s">
        <v>55</v>
      </c>
      <c r="E868" s="38" t="s">
        <v>58</v>
      </c>
    </row>
    <row r="869" spans="1:5" ht="12.75">
      <c r="A869" s="39" t="s">
        <v>57</v>
      </c>
      <c r="E869" s="40" t="s">
        <v>58</v>
      </c>
    </row>
    <row r="870" spans="1:5" ht="12.75">
      <c r="A870" t="s">
        <v>59</v>
      </c>
      <c r="E870" s="38" t="s">
        <v>58</v>
      </c>
    </row>
    <row r="871" spans="1:16" ht="25.5">
      <c r="A871" s="26" t="s">
        <v>50</v>
      </c>
      <c s="31" t="s">
        <v>1572</v>
      </c>
      <c s="31" t="s">
        <v>1573</v>
      </c>
      <c s="26" t="s">
        <v>52</v>
      </c>
      <c s="32" t="s">
        <v>1574</v>
      </c>
      <c s="33" t="s">
        <v>175</v>
      </c>
      <c s="34">
        <v>56</v>
      </c>
      <c s="35">
        <v>0</v>
      </c>
      <c s="36">
        <f>ROUND(ROUND(H871,2)*ROUND(G871,5),2)</f>
      </c>
      <c r="O871">
        <f>(I871*21)/100</f>
      </c>
      <c t="s">
        <v>27</v>
      </c>
    </row>
    <row r="872" spans="1:5" ht="12.75">
      <c r="A872" s="37" t="s">
        <v>55</v>
      </c>
      <c r="E872" s="38" t="s">
        <v>58</v>
      </c>
    </row>
    <row r="873" spans="1:5" ht="12.75">
      <c r="A873" s="39" t="s">
        <v>57</v>
      </c>
      <c r="E873" s="40" t="s">
        <v>58</v>
      </c>
    </row>
    <row r="874" spans="1:5" ht="12.75">
      <c r="A874" t="s">
        <v>59</v>
      </c>
      <c r="E874" s="38" t="s">
        <v>58</v>
      </c>
    </row>
    <row r="875" spans="1:16" ht="25.5">
      <c r="A875" s="26" t="s">
        <v>50</v>
      </c>
      <c s="31" t="s">
        <v>1575</v>
      </c>
      <c s="31" t="s">
        <v>1576</v>
      </c>
      <c s="26" t="s">
        <v>52</v>
      </c>
      <c s="32" t="s">
        <v>1577</v>
      </c>
      <c s="33" t="s">
        <v>175</v>
      </c>
      <c s="34">
        <v>16</v>
      </c>
      <c s="35">
        <v>0</v>
      </c>
      <c s="36">
        <f>ROUND(ROUND(H875,2)*ROUND(G875,5),2)</f>
      </c>
      <c r="O875">
        <f>(I875*21)/100</f>
      </c>
      <c t="s">
        <v>27</v>
      </c>
    </row>
    <row r="876" spans="1:5" ht="12.75">
      <c r="A876" s="37" t="s">
        <v>55</v>
      </c>
      <c r="E876" s="38" t="s">
        <v>58</v>
      </c>
    </row>
    <row r="877" spans="1:5" ht="12.75">
      <c r="A877" s="39" t="s">
        <v>57</v>
      </c>
      <c r="E877" s="40" t="s">
        <v>58</v>
      </c>
    </row>
    <row r="878" spans="1:5" ht="12.75">
      <c r="A878" t="s">
        <v>59</v>
      </c>
      <c r="E878" s="38" t="s">
        <v>58</v>
      </c>
    </row>
    <row r="879" spans="1:16" ht="25.5">
      <c r="A879" s="26" t="s">
        <v>50</v>
      </c>
      <c s="31" t="s">
        <v>1578</v>
      </c>
      <c s="31" t="s">
        <v>1579</v>
      </c>
      <c s="26" t="s">
        <v>52</v>
      </c>
      <c s="32" t="s">
        <v>1580</v>
      </c>
      <c s="33" t="s">
        <v>175</v>
      </c>
      <c s="34">
        <v>9</v>
      </c>
      <c s="35">
        <v>0</v>
      </c>
      <c s="36">
        <f>ROUND(ROUND(H879,2)*ROUND(G879,5),2)</f>
      </c>
      <c r="O879">
        <f>(I879*21)/100</f>
      </c>
      <c t="s">
        <v>27</v>
      </c>
    </row>
    <row r="880" spans="1:5" ht="12.75">
      <c r="A880" s="37" t="s">
        <v>55</v>
      </c>
      <c r="E880" s="38" t="s">
        <v>58</v>
      </c>
    </row>
    <row r="881" spans="1:5" ht="12.75">
      <c r="A881" s="39" t="s">
        <v>57</v>
      </c>
      <c r="E881" s="40" t="s">
        <v>58</v>
      </c>
    </row>
    <row r="882" spans="1:5" ht="12.75">
      <c r="A882" t="s">
        <v>59</v>
      </c>
      <c r="E882" s="38" t="s">
        <v>58</v>
      </c>
    </row>
    <row r="883" spans="1:16" ht="25.5">
      <c r="A883" s="26" t="s">
        <v>50</v>
      </c>
      <c s="31" t="s">
        <v>1581</v>
      </c>
      <c s="31" t="s">
        <v>1582</v>
      </c>
      <c s="26" t="s">
        <v>52</v>
      </c>
      <c s="32" t="s">
        <v>1583</v>
      </c>
      <c s="33" t="s">
        <v>175</v>
      </c>
      <c s="34">
        <v>3</v>
      </c>
      <c s="35">
        <v>0</v>
      </c>
      <c s="36">
        <f>ROUND(ROUND(H883,2)*ROUND(G883,5),2)</f>
      </c>
      <c r="O883">
        <f>(I883*21)/100</f>
      </c>
      <c t="s">
        <v>27</v>
      </c>
    </row>
    <row r="884" spans="1:5" ht="12.75">
      <c r="A884" s="37" t="s">
        <v>55</v>
      </c>
      <c r="E884" s="38" t="s">
        <v>58</v>
      </c>
    </row>
    <row r="885" spans="1:5" ht="12.75">
      <c r="A885" s="39" t="s">
        <v>57</v>
      </c>
      <c r="E885" s="40" t="s">
        <v>58</v>
      </c>
    </row>
    <row r="886" spans="1:5" ht="12.75">
      <c r="A886" t="s">
        <v>59</v>
      </c>
      <c r="E886" s="38" t="s">
        <v>58</v>
      </c>
    </row>
    <row r="887" spans="1:16" ht="25.5">
      <c r="A887" s="26" t="s">
        <v>50</v>
      </c>
      <c s="31" t="s">
        <v>1584</v>
      </c>
      <c s="31" t="s">
        <v>1585</v>
      </c>
      <c s="26" t="s">
        <v>52</v>
      </c>
      <c s="32" t="s">
        <v>1586</v>
      </c>
      <c s="33" t="s">
        <v>175</v>
      </c>
      <c s="34">
        <v>21</v>
      </c>
      <c s="35">
        <v>0</v>
      </c>
      <c s="36">
        <f>ROUND(ROUND(H887,2)*ROUND(G887,5),2)</f>
      </c>
      <c r="O887">
        <f>(I887*21)/100</f>
      </c>
      <c t="s">
        <v>27</v>
      </c>
    </row>
    <row r="888" spans="1:5" ht="12.75">
      <c r="A888" s="37" t="s">
        <v>55</v>
      </c>
      <c r="E888" s="38" t="s">
        <v>58</v>
      </c>
    </row>
    <row r="889" spans="1:5" ht="12.75">
      <c r="A889" s="39" t="s">
        <v>57</v>
      </c>
      <c r="E889" s="40" t="s">
        <v>58</v>
      </c>
    </row>
    <row r="890" spans="1:5" ht="12.75">
      <c r="A890" t="s">
        <v>59</v>
      </c>
      <c r="E890" s="38" t="s">
        <v>58</v>
      </c>
    </row>
    <row r="891" spans="1:16" ht="25.5">
      <c r="A891" s="26" t="s">
        <v>50</v>
      </c>
      <c s="31" t="s">
        <v>1587</v>
      </c>
      <c s="31" t="s">
        <v>1588</v>
      </c>
      <c s="26" t="s">
        <v>52</v>
      </c>
      <c s="32" t="s">
        <v>1589</v>
      </c>
      <c s="33" t="s">
        <v>175</v>
      </c>
      <c s="34">
        <v>19</v>
      </c>
      <c s="35">
        <v>0</v>
      </c>
      <c s="36">
        <f>ROUND(ROUND(H891,2)*ROUND(G891,5),2)</f>
      </c>
      <c r="O891">
        <f>(I891*21)/100</f>
      </c>
      <c t="s">
        <v>27</v>
      </c>
    </row>
    <row r="892" spans="1:5" ht="12.75">
      <c r="A892" s="37" t="s">
        <v>55</v>
      </c>
      <c r="E892" s="38" t="s">
        <v>58</v>
      </c>
    </row>
    <row r="893" spans="1:5" ht="12.75">
      <c r="A893" s="39" t="s">
        <v>57</v>
      </c>
      <c r="E893" s="40" t="s">
        <v>58</v>
      </c>
    </row>
    <row r="894" spans="1:5" ht="12.75">
      <c r="A894" t="s">
        <v>59</v>
      </c>
      <c r="E894" s="38" t="s">
        <v>58</v>
      </c>
    </row>
    <row r="895" spans="1:16" ht="25.5">
      <c r="A895" s="26" t="s">
        <v>50</v>
      </c>
      <c s="31" t="s">
        <v>1590</v>
      </c>
      <c s="31" t="s">
        <v>1591</v>
      </c>
      <c s="26" t="s">
        <v>52</v>
      </c>
      <c s="32" t="s">
        <v>1592</v>
      </c>
      <c s="33" t="s">
        <v>175</v>
      </c>
      <c s="34">
        <v>9</v>
      </c>
      <c s="35">
        <v>0</v>
      </c>
      <c s="36">
        <f>ROUND(ROUND(H895,2)*ROUND(G895,5),2)</f>
      </c>
      <c r="O895">
        <f>(I895*21)/100</f>
      </c>
      <c t="s">
        <v>27</v>
      </c>
    </row>
    <row r="896" spans="1:5" ht="12.75">
      <c r="A896" s="37" t="s">
        <v>55</v>
      </c>
      <c r="E896" s="38" t="s">
        <v>58</v>
      </c>
    </row>
    <row r="897" spans="1:5" ht="12.75">
      <c r="A897" s="39" t="s">
        <v>57</v>
      </c>
      <c r="E897" s="40" t="s">
        <v>58</v>
      </c>
    </row>
    <row r="898" spans="1:5" ht="12.75">
      <c r="A898" t="s">
        <v>59</v>
      </c>
      <c r="E898" s="38" t="s">
        <v>58</v>
      </c>
    </row>
    <row r="899" spans="1:16" ht="25.5">
      <c r="A899" s="26" t="s">
        <v>50</v>
      </c>
      <c s="31" t="s">
        <v>1593</v>
      </c>
      <c s="31" t="s">
        <v>1594</v>
      </c>
      <c s="26" t="s">
        <v>52</v>
      </c>
      <c s="32" t="s">
        <v>1595</v>
      </c>
      <c s="33" t="s">
        <v>175</v>
      </c>
      <c s="34">
        <v>2</v>
      </c>
      <c s="35">
        <v>0</v>
      </c>
      <c s="36">
        <f>ROUND(ROUND(H899,2)*ROUND(G899,5),2)</f>
      </c>
      <c r="O899">
        <f>(I899*21)/100</f>
      </c>
      <c t="s">
        <v>27</v>
      </c>
    </row>
    <row r="900" spans="1:5" ht="12.75">
      <c r="A900" s="37" t="s">
        <v>55</v>
      </c>
      <c r="E900" s="38" t="s">
        <v>58</v>
      </c>
    </row>
    <row r="901" spans="1:5" ht="12.75">
      <c r="A901" s="39" t="s">
        <v>57</v>
      </c>
      <c r="E901" s="40" t="s">
        <v>58</v>
      </c>
    </row>
    <row r="902" spans="1:5" ht="12.75">
      <c r="A902" t="s">
        <v>59</v>
      </c>
      <c r="E902" s="38" t="s">
        <v>58</v>
      </c>
    </row>
    <row r="903" spans="1:16" ht="25.5">
      <c r="A903" s="26" t="s">
        <v>50</v>
      </c>
      <c s="31" t="s">
        <v>1596</v>
      </c>
      <c s="31" t="s">
        <v>1597</v>
      </c>
      <c s="26" t="s">
        <v>52</v>
      </c>
      <c s="32" t="s">
        <v>1598</v>
      </c>
      <c s="33" t="s">
        <v>175</v>
      </c>
      <c s="34">
        <v>2</v>
      </c>
      <c s="35">
        <v>0</v>
      </c>
      <c s="36">
        <f>ROUND(ROUND(H903,2)*ROUND(G903,5),2)</f>
      </c>
      <c r="O903">
        <f>(I903*21)/100</f>
      </c>
      <c t="s">
        <v>27</v>
      </c>
    </row>
    <row r="904" spans="1:5" ht="12.75">
      <c r="A904" s="37" t="s">
        <v>55</v>
      </c>
      <c r="E904" s="38" t="s">
        <v>58</v>
      </c>
    </row>
    <row r="905" spans="1:5" ht="12.75">
      <c r="A905" s="39" t="s">
        <v>57</v>
      </c>
      <c r="E905" s="40" t="s">
        <v>58</v>
      </c>
    </row>
    <row r="906" spans="1:5" ht="12.75">
      <c r="A906" t="s">
        <v>59</v>
      </c>
      <c r="E906" s="38" t="s">
        <v>58</v>
      </c>
    </row>
    <row r="907" spans="1:16" ht="25.5">
      <c r="A907" s="26" t="s">
        <v>50</v>
      </c>
      <c s="31" t="s">
        <v>1599</v>
      </c>
      <c s="31" t="s">
        <v>1600</v>
      </c>
      <c s="26" t="s">
        <v>52</v>
      </c>
      <c s="32" t="s">
        <v>1601</v>
      </c>
      <c s="33" t="s">
        <v>175</v>
      </c>
      <c s="34">
        <v>5</v>
      </c>
      <c s="35">
        <v>0</v>
      </c>
      <c s="36">
        <f>ROUND(ROUND(H907,2)*ROUND(G907,5),2)</f>
      </c>
      <c r="O907">
        <f>(I907*21)/100</f>
      </c>
      <c t="s">
        <v>27</v>
      </c>
    </row>
    <row r="908" spans="1:5" ht="12.75">
      <c r="A908" s="37" t="s">
        <v>55</v>
      </c>
      <c r="E908" s="38" t="s">
        <v>58</v>
      </c>
    </row>
    <row r="909" spans="1:5" ht="12.75">
      <c r="A909" s="39" t="s">
        <v>57</v>
      </c>
      <c r="E909" s="40" t="s">
        <v>58</v>
      </c>
    </row>
    <row r="910" spans="1:5" ht="12.75">
      <c r="A910" t="s">
        <v>59</v>
      </c>
      <c r="E910" s="38" t="s">
        <v>58</v>
      </c>
    </row>
    <row r="911" spans="1:16" ht="25.5">
      <c r="A911" s="26" t="s">
        <v>50</v>
      </c>
      <c s="31" t="s">
        <v>1602</v>
      </c>
      <c s="31" t="s">
        <v>1603</v>
      </c>
      <c s="26" t="s">
        <v>52</v>
      </c>
      <c s="32" t="s">
        <v>1604</v>
      </c>
      <c s="33" t="s">
        <v>175</v>
      </c>
      <c s="34">
        <v>6</v>
      </c>
      <c s="35">
        <v>0</v>
      </c>
      <c s="36">
        <f>ROUND(ROUND(H911,2)*ROUND(G911,5),2)</f>
      </c>
      <c r="O911">
        <f>(I911*21)/100</f>
      </c>
      <c t="s">
        <v>27</v>
      </c>
    </row>
    <row r="912" spans="1:5" ht="12.75">
      <c r="A912" s="37" t="s">
        <v>55</v>
      </c>
      <c r="E912" s="38" t="s">
        <v>58</v>
      </c>
    </row>
    <row r="913" spans="1:5" ht="12.75">
      <c r="A913" s="39" t="s">
        <v>57</v>
      </c>
      <c r="E913" s="40" t="s">
        <v>58</v>
      </c>
    </row>
    <row r="914" spans="1:5" ht="12.75">
      <c r="A914" t="s">
        <v>59</v>
      </c>
      <c r="E914" s="38" t="s">
        <v>58</v>
      </c>
    </row>
    <row r="915" spans="1:16" ht="25.5">
      <c r="A915" s="26" t="s">
        <v>50</v>
      </c>
      <c s="31" t="s">
        <v>1605</v>
      </c>
      <c s="31" t="s">
        <v>1606</v>
      </c>
      <c s="26" t="s">
        <v>52</v>
      </c>
      <c s="32" t="s">
        <v>1607</v>
      </c>
      <c s="33" t="s">
        <v>175</v>
      </c>
      <c s="34">
        <v>2</v>
      </c>
      <c s="35">
        <v>0</v>
      </c>
      <c s="36">
        <f>ROUND(ROUND(H915,2)*ROUND(G915,5),2)</f>
      </c>
      <c r="O915">
        <f>(I915*21)/100</f>
      </c>
      <c t="s">
        <v>27</v>
      </c>
    </row>
    <row r="916" spans="1:5" ht="12.75">
      <c r="A916" s="37" t="s">
        <v>55</v>
      </c>
      <c r="E916" s="38" t="s">
        <v>58</v>
      </c>
    </row>
    <row r="917" spans="1:5" ht="12.75">
      <c r="A917" s="39" t="s">
        <v>57</v>
      </c>
      <c r="E917" s="40" t="s">
        <v>58</v>
      </c>
    </row>
    <row r="918" spans="1:5" ht="12.75">
      <c r="A918" t="s">
        <v>59</v>
      </c>
      <c r="E918" s="38" t="s">
        <v>58</v>
      </c>
    </row>
    <row r="919" spans="1:16" ht="25.5">
      <c r="A919" s="26" t="s">
        <v>50</v>
      </c>
      <c s="31" t="s">
        <v>1608</v>
      </c>
      <c s="31" t="s">
        <v>1609</v>
      </c>
      <c s="26" t="s">
        <v>52</v>
      </c>
      <c s="32" t="s">
        <v>1610</v>
      </c>
      <c s="33" t="s">
        <v>175</v>
      </c>
      <c s="34">
        <v>33</v>
      </c>
      <c s="35">
        <v>0</v>
      </c>
      <c s="36">
        <f>ROUND(ROUND(H919,2)*ROUND(G919,5),2)</f>
      </c>
      <c r="O919">
        <f>(I919*21)/100</f>
      </c>
      <c t="s">
        <v>27</v>
      </c>
    </row>
    <row r="920" spans="1:5" ht="12.75">
      <c r="A920" s="37" t="s">
        <v>55</v>
      </c>
      <c r="E920" s="38" t="s">
        <v>58</v>
      </c>
    </row>
    <row r="921" spans="1:5" ht="12.75">
      <c r="A921" s="39" t="s">
        <v>57</v>
      </c>
      <c r="E921" s="40" t="s">
        <v>58</v>
      </c>
    </row>
    <row r="922" spans="1:5" ht="12.75">
      <c r="A922" t="s">
        <v>59</v>
      </c>
      <c r="E922" s="38" t="s">
        <v>58</v>
      </c>
    </row>
    <row r="923" spans="1:16" ht="25.5">
      <c r="A923" s="26" t="s">
        <v>50</v>
      </c>
      <c s="31" t="s">
        <v>1611</v>
      </c>
      <c s="31" t="s">
        <v>1612</v>
      </c>
      <c s="26" t="s">
        <v>52</v>
      </c>
      <c s="32" t="s">
        <v>1613</v>
      </c>
      <c s="33" t="s">
        <v>175</v>
      </c>
      <c s="34">
        <v>22</v>
      </c>
      <c s="35">
        <v>0</v>
      </c>
      <c s="36">
        <f>ROUND(ROUND(H923,2)*ROUND(G923,5),2)</f>
      </c>
      <c r="O923">
        <f>(I923*21)/100</f>
      </c>
      <c t="s">
        <v>27</v>
      </c>
    </row>
    <row r="924" spans="1:5" ht="12.75">
      <c r="A924" s="37" t="s">
        <v>55</v>
      </c>
      <c r="E924" s="38" t="s">
        <v>58</v>
      </c>
    </row>
    <row r="925" spans="1:5" ht="12.75">
      <c r="A925" s="39" t="s">
        <v>57</v>
      </c>
      <c r="E925" s="40" t="s">
        <v>58</v>
      </c>
    </row>
    <row r="926" spans="1:5" ht="12.75">
      <c r="A926" t="s">
        <v>59</v>
      </c>
      <c r="E926" s="38" t="s">
        <v>58</v>
      </c>
    </row>
    <row r="927" spans="1:16" ht="25.5">
      <c r="A927" s="26" t="s">
        <v>50</v>
      </c>
      <c s="31" t="s">
        <v>1614</v>
      </c>
      <c s="31" t="s">
        <v>1615</v>
      </c>
      <c s="26" t="s">
        <v>52</v>
      </c>
      <c s="32" t="s">
        <v>1616</v>
      </c>
      <c s="33" t="s">
        <v>175</v>
      </c>
      <c s="34">
        <v>30</v>
      </c>
      <c s="35">
        <v>0</v>
      </c>
      <c s="36">
        <f>ROUND(ROUND(H927,2)*ROUND(G927,5),2)</f>
      </c>
      <c r="O927">
        <f>(I927*21)/100</f>
      </c>
      <c t="s">
        <v>27</v>
      </c>
    </row>
    <row r="928" spans="1:5" ht="12.75">
      <c r="A928" s="37" t="s">
        <v>55</v>
      </c>
      <c r="E928" s="38" t="s">
        <v>58</v>
      </c>
    </row>
    <row r="929" spans="1:5" ht="12.75">
      <c r="A929" s="39" t="s">
        <v>57</v>
      </c>
      <c r="E929" s="40" t="s">
        <v>58</v>
      </c>
    </row>
    <row r="930" spans="1:5" ht="12.75">
      <c r="A930" t="s">
        <v>59</v>
      </c>
      <c r="E930" s="38" t="s">
        <v>58</v>
      </c>
    </row>
    <row r="931" spans="1:16" ht="25.5">
      <c r="A931" s="26" t="s">
        <v>50</v>
      </c>
      <c s="31" t="s">
        <v>1617</v>
      </c>
      <c s="31" t="s">
        <v>1618</v>
      </c>
      <c s="26" t="s">
        <v>52</v>
      </c>
      <c s="32" t="s">
        <v>1619</v>
      </c>
      <c s="33" t="s">
        <v>175</v>
      </c>
      <c s="34">
        <v>57</v>
      </c>
      <c s="35">
        <v>0</v>
      </c>
      <c s="36">
        <f>ROUND(ROUND(H931,2)*ROUND(G931,5),2)</f>
      </c>
      <c r="O931">
        <f>(I931*21)/100</f>
      </c>
      <c t="s">
        <v>27</v>
      </c>
    </row>
    <row r="932" spans="1:5" ht="12.75">
      <c r="A932" s="37" t="s">
        <v>55</v>
      </c>
      <c r="E932" s="38" t="s">
        <v>58</v>
      </c>
    </row>
    <row r="933" spans="1:5" ht="12.75">
      <c r="A933" s="39" t="s">
        <v>57</v>
      </c>
      <c r="E933" s="40" t="s">
        <v>58</v>
      </c>
    </row>
    <row r="934" spans="1:5" ht="12.75">
      <c r="A934" t="s">
        <v>59</v>
      </c>
      <c r="E934" s="38" t="s">
        <v>58</v>
      </c>
    </row>
    <row r="935" spans="1:16" ht="25.5">
      <c r="A935" s="26" t="s">
        <v>50</v>
      </c>
      <c s="31" t="s">
        <v>1620</v>
      </c>
      <c s="31" t="s">
        <v>1621</v>
      </c>
      <c s="26" t="s">
        <v>52</v>
      </c>
      <c s="32" t="s">
        <v>1622</v>
      </c>
      <c s="33" t="s">
        <v>76</v>
      </c>
      <c s="34">
        <v>100</v>
      </c>
      <c s="35">
        <v>0</v>
      </c>
      <c s="36">
        <f>ROUND(ROUND(H935,2)*ROUND(G935,5),2)</f>
      </c>
      <c r="O935">
        <f>(I935*21)/100</f>
      </c>
      <c t="s">
        <v>27</v>
      </c>
    </row>
    <row r="936" spans="1:5" ht="12.75">
      <c r="A936" s="37" t="s">
        <v>55</v>
      </c>
      <c r="E936" s="38" t="s">
        <v>58</v>
      </c>
    </row>
    <row r="937" spans="1:5" ht="12.75">
      <c r="A937" s="39" t="s">
        <v>57</v>
      </c>
      <c r="E937" s="40" t="s">
        <v>58</v>
      </c>
    </row>
    <row r="938" spans="1:5" ht="12.75">
      <c r="A938" t="s">
        <v>59</v>
      </c>
      <c r="E938" s="38" t="s">
        <v>58</v>
      </c>
    </row>
    <row r="939" spans="1:16" ht="25.5">
      <c r="A939" s="26" t="s">
        <v>50</v>
      </c>
      <c s="31" t="s">
        <v>1623</v>
      </c>
      <c s="31" t="s">
        <v>1624</v>
      </c>
      <c s="26" t="s">
        <v>52</v>
      </c>
      <c s="32" t="s">
        <v>1625</v>
      </c>
      <c s="33" t="s">
        <v>76</v>
      </c>
      <c s="34">
        <v>3</v>
      </c>
      <c s="35">
        <v>0</v>
      </c>
      <c s="36">
        <f>ROUND(ROUND(H939,2)*ROUND(G939,5),2)</f>
      </c>
      <c r="O939">
        <f>(I939*21)/100</f>
      </c>
      <c t="s">
        <v>27</v>
      </c>
    </row>
    <row r="940" spans="1:5" ht="12.75">
      <c r="A940" s="37" t="s">
        <v>55</v>
      </c>
      <c r="E940" s="38" t="s">
        <v>58</v>
      </c>
    </row>
    <row r="941" spans="1:5" ht="12.75">
      <c r="A941" s="39" t="s">
        <v>57</v>
      </c>
      <c r="E941" s="40" t="s">
        <v>58</v>
      </c>
    </row>
    <row r="942" spans="1:5" ht="12.75">
      <c r="A942" t="s">
        <v>59</v>
      </c>
      <c r="E942" s="38" t="s">
        <v>58</v>
      </c>
    </row>
    <row r="943" spans="1:16" ht="25.5">
      <c r="A943" s="26" t="s">
        <v>50</v>
      </c>
      <c s="31" t="s">
        <v>1626</v>
      </c>
      <c s="31" t="s">
        <v>1627</v>
      </c>
      <c s="26" t="s">
        <v>52</v>
      </c>
      <c s="32" t="s">
        <v>1628</v>
      </c>
      <c s="33" t="s">
        <v>76</v>
      </c>
      <c s="34">
        <v>30</v>
      </c>
      <c s="35">
        <v>0</v>
      </c>
      <c s="36">
        <f>ROUND(ROUND(H943,2)*ROUND(G943,5),2)</f>
      </c>
      <c r="O943">
        <f>(I943*21)/100</f>
      </c>
      <c t="s">
        <v>27</v>
      </c>
    </row>
    <row r="944" spans="1:5" ht="12.75">
      <c r="A944" s="37" t="s">
        <v>55</v>
      </c>
      <c r="E944" s="38" t="s">
        <v>58</v>
      </c>
    </row>
    <row r="945" spans="1:5" ht="12.75">
      <c r="A945" s="39" t="s">
        <v>57</v>
      </c>
      <c r="E945" s="40" t="s">
        <v>58</v>
      </c>
    </row>
    <row r="946" spans="1:5" ht="12.75">
      <c r="A946" t="s">
        <v>59</v>
      </c>
      <c r="E946" s="38" t="s">
        <v>58</v>
      </c>
    </row>
    <row r="947" spans="1:16" ht="25.5">
      <c r="A947" s="26" t="s">
        <v>50</v>
      </c>
      <c s="31" t="s">
        <v>1629</v>
      </c>
      <c s="31" t="s">
        <v>1630</v>
      </c>
      <c s="26" t="s">
        <v>52</v>
      </c>
      <c s="32" t="s">
        <v>1631</v>
      </c>
      <c s="33" t="s">
        <v>175</v>
      </c>
      <c s="34">
        <v>14</v>
      </c>
      <c s="35">
        <v>0</v>
      </c>
      <c s="36">
        <f>ROUND(ROUND(H947,2)*ROUND(G947,5),2)</f>
      </c>
      <c r="O947">
        <f>(I947*21)/100</f>
      </c>
      <c t="s">
        <v>27</v>
      </c>
    </row>
    <row r="948" spans="1:5" ht="12.75">
      <c r="A948" s="37" t="s">
        <v>55</v>
      </c>
      <c r="E948" s="38" t="s">
        <v>58</v>
      </c>
    </row>
    <row r="949" spans="1:5" ht="12.75">
      <c r="A949" s="39" t="s">
        <v>57</v>
      </c>
      <c r="E949" s="40" t="s">
        <v>58</v>
      </c>
    </row>
    <row r="950" spans="1:5" ht="12.75">
      <c r="A950" t="s">
        <v>59</v>
      </c>
      <c r="E950" s="38" t="s">
        <v>58</v>
      </c>
    </row>
    <row r="951" spans="1:16" ht="25.5">
      <c r="A951" s="26" t="s">
        <v>50</v>
      </c>
      <c s="31" t="s">
        <v>1632</v>
      </c>
      <c s="31" t="s">
        <v>1633</v>
      </c>
      <c s="26" t="s">
        <v>52</v>
      </c>
      <c s="32" t="s">
        <v>1634</v>
      </c>
      <c s="33" t="s">
        <v>175</v>
      </c>
      <c s="34">
        <v>38</v>
      </c>
      <c s="35">
        <v>0</v>
      </c>
      <c s="36">
        <f>ROUND(ROUND(H951,2)*ROUND(G951,5),2)</f>
      </c>
      <c r="O951">
        <f>(I951*21)/100</f>
      </c>
      <c t="s">
        <v>27</v>
      </c>
    </row>
    <row r="952" spans="1:5" ht="12.75">
      <c r="A952" s="37" t="s">
        <v>55</v>
      </c>
      <c r="E952" s="38" t="s">
        <v>58</v>
      </c>
    </row>
    <row r="953" spans="1:5" ht="12.75">
      <c r="A953" s="39" t="s">
        <v>57</v>
      </c>
      <c r="E953" s="40" t="s">
        <v>58</v>
      </c>
    </row>
    <row r="954" spans="1:5" ht="12.75">
      <c r="A954" t="s">
        <v>59</v>
      </c>
      <c r="E954" s="38" t="s">
        <v>58</v>
      </c>
    </row>
    <row r="955" spans="1:16" ht="12.75">
      <c r="A955" s="26" t="s">
        <v>50</v>
      </c>
      <c s="31" t="s">
        <v>1635</v>
      </c>
      <c s="31" t="s">
        <v>1636</v>
      </c>
      <c s="26" t="s">
        <v>52</v>
      </c>
      <c s="32" t="s">
        <v>1637</v>
      </c>
      <c s="33" t="s">
        <v>175</v>
      </c>
      <c s="34">
        <v>44</v>
      </c>
      <c s="35">
        <v>0</v>
      </c>
      <c s="36">
        <f>ROUND(ROUND(H955,2)*ROUND(G955,5),2)</f>
      </c>
      <c r="O955">
        <f>(I955*21)/100</f>
      </c>
      <c t="s">
        <v>27</v>
      </c>
    </row>
    <row r="956" spans="1:5" ht="12.75">
      <c r="A956" s="37" t="s">
        <v>55</v>
      </c>
      <c r="E956" s="38" t="s">
        <v>58</v>
      </c>
    </row>
    <row r="957" spans="1:5" ht="12.75">
      <c r="A957" s="39" t="s">
        <v>57</v>
      </c>
      <c r="E957" s="40" t="s">
        <v>58</v>
      </c>
    </row>
    <row r="958" spans="1:5" ht="12.75">
      <c r="A958" t="s">
        <v>59</v>
      </c>
      <c r="E958" s="38" t="s">
        <v>58</v>
      </c>
    </row>
    <row r="959" spans="1:16" ht="12.75">
      <c r="A959" s="26" t="s">
        <v>50</v>
      </c>
      <c s="31" t="s">
        <v>1638</v>
      </c>
      <c s="31" t="s">
        <v>1639</v>
      </c>
      <c s="26" t="s">
        <v>52</v>
      </c>
      <c s="32" t="s">
        <v>1640</v>
      </c>
      <c s="33" t="s">
        <v>175</v>
      </c>
      <c s="34">
        <v>8</v>
      </c>
      <c s="35">
        <v>0</v>
      </c>
      <c s="36">
        <f>ROUND(ROUND(H959,2)*ROUND(G959,5),2)</f>
      </c>
      <c r="O959">
        <f>(I959*21)/100</f>
      </c>
      <c t="s">
        <v>27</v>
      </c>
    </row>
    <row r="960" spans="1:5" ht="12.75">
      <c r="A960" s="37" t="s">
        <v>55</v>
      </c>
      <c r="E960" s="38" t="s">
        <v>58</v>
      </c>
    </row>
    <row r="961" spans="1:5" ht="12.75">
      <c r="A961" s="39" t="s">
        <v>57</v>
      </c>
      <c r="E961" s="40" t="s">
        <v>58</v>
      </c>
    </row>
    <row r="962" spans="1:5" ht="12.75">
      <c r="A962" t="s">
        <v>59</v>
      </c>
      <c r="E962" s="38" t="s">
        <v>58</v>
      </c>
    </row>
    <row r="963" spans="1:16" ht="12.75">
      <c r="A963" s="26" t="s">
        <v>50</v>
      </c>
      <c s="31" t="s">
        <v>1641</v>
      </c>
      <c s="31" t="s">
        <v>1642</v>
      </c>
      <c s="26" t="s">
        <v>52</v>
      </c>
      <c s="32" t="s">
        <v>1643</v>
      </c>
      <c s="33" t="s">
        <v>70</v>
      </c>
      <c s="34">
        <v>1</v>
      </c>
      <c s="35">
        <v>0</v>
      </c>
      <c s="36">
        <f>ROUND(ROUND(H963,2)*ROUND(G963,5),2)</f>
      </c>
      <c r="O963">
        <f>(I963*21)/100</f>
      </c>
      <c t="s">
        <v>27</v>
      </c>
    </row>
    <row r="964" spans="1:5" ht="12.75">
      <c r="A964" s="37" t="s">
        <v>55</v>
      </c>
      <c r="E964" s="38" t="s">
        <v>58</v>
      </c>
    </row>
    <row r="965" spans="1:5" ht="12.75">
      <c r="A965" s="39" t="s">
        <v>57</v>
      </c>
      <c r="E965" s="40" t="s">
        <v>58</v>
      </c>
    </row>
    <row r="966" spans="1:5" ht="12.75">
      <c r="A966" t="s">
        <v>59</v>
      </c>
      <c r="E966" s="38" t="s">
        <v>58</v>
      </c>
    </row>
    <row r="967" spans="1:16" ht="12.75">
      <c r="A967" s="26" t="s">
        <v>50</v>
      </c>
      <c s="31" t="s">
        <v>1644</v>
      </c>
      <c s="31" t="s">
        <v>1645</v>
      </c>
      <c s="26" t="s">
        <v>52</v>
      </c>
      <c s="32" t="s">
        <v>1646</v>
      </c>
      <c s="33" t="s">
        <v>70</v>
      </c>
      <c s="34">
        <v>1</v>
      </c>
      <c s="35">
        <v>0</v>
      </c>
      <c s="36">
        <f>ROUND(ROUND(H967,2)*ROUND(G967,5),2)</f>
      </c>
      <c r="O967">
        <f>(I967*21)/100</f>
      </c>
      <c t="s">
        <v>27</v>
      </c>
    </row>
    <row r="968" spans="1:5" ht="12.75">
      <c r="A968" s="37" t="s">
        <v>55</v>
      </c>
      <c r="E968" s="38" t="s">
        <v>58</v>
      </c>
    </row>
    <row r="969" spans="1:5" ht="12.75">
      <c r="A969" s="39" t="s">
        <v>57</v>
      </c>
      <c r="E969" s="40" t="s">
        <v>58</v>
      </c>
    </row>
    <row r="970" spans="1:5" ht="12.75">
      <c r="A970" t="s">
        <v>59</v>
      </c>
      <c r="E970" s="38" t="s">
        <v>58</v>
      </c>
    </row>
    <row r="971" spans="1:18" ht="12.75" customHeight="1">
      <c r="A971" s="6" t="s">
        <v>47</v>
      </c>
      <c s="6"/>
      <c s="43" t="s">
        <v>1647</v>
      </c>
      <c s="6"/>
      <c s="29" t="s">
        <v>1648</v>
      </c>
      <c s="6"/>
      <c s="6"/>
      <c s="6"/>
      <c s="44">
        <f>0+Q971</f>
      </c>
      <c r="O971">
        <f>0+R971</f>
      </c>
      <c r="Q971">
        <f>0+I972+I976+I980+I984+I988+I992+I996+I1000+I1004+I1008+I1012+I1016+I1020+I1024+I1028+I1032+I1036+I1040+I1044+I1048+I1052+I1056+I1060</f>
      </c>
      <c>
        <f>0+O972+O976+O980+O984+O988+O992+O996+O1000+O1004+O1008+O1012+O1016+O1020+O1024+O1028+O1032+O1036+O1040+O1044+O1048+O1052+O1056+O1060</f>
      </c>
    </row>
    <row r="972" spans="1:16" ht="12.75">
      <c r="A972" s="26" t="s">
        <v>50</v>
      </c>
      <c s="31" t="s">
        <v>1649</v>
      </c>
      <c s="31" t="s">
        <v>1650</v>
      </c>
      <c s="26" t="s">
        <v>52</v>
      </c>
      <c s="32" t="s">
        <v>1651</v>
      </c>
      <c s="33" t="s">
        <v>175</v>
      </c>
      <c s="34">
        <v>4</v>
      </c>
      <c s="35">
        <v>0</v>
      </c>
      <c s="36">
        <f>ROUND(ROUND(H972,2)*ROUND(G972,5),2)</f>
      </c>
      <c r="O972">
        <f>(I972*21)/100</f>
      </c>
      <c t="s">
        <v>27</v>
      </c>
    </row>
    <row r="973" spans="1:5" ht="12.75">
      <c r="A973" s="37" t="s">
        <v>55</v>
      </c>
      <c r="E973" s="38" t="s">
        <v>58</v>
      </c>
    </row>
    <row r="974" spans="1:5" ht="12.75">
      <c r="A974" s="39" t="s">
        <v>57</v>
      </c>
      <c r="E974" s="40" t="s">
        <v>58</v>
      </c>
    </row>
    <row r="975" spans="1:5" ht="12.75">
      <c r="A975" t="s">
        <v>59</v>
      </c>
      <c r="E975" s="38" t="s">
        <v>58</v>
      </c>
    </row>
    <row r="976" spans="1:16" ht="12.75">
      <c r="A976" s="26" t="s">
        <v>50</v>
      </c>
      <c s="31" t="s">
        <v>1652</v>
      </c>
      <c s="31" t="s">
        <v>1653</v>
      </c>
      <c s="26" t="s">
        <v>52</v>
      </c>
      <c s="32" t="s">
        <v>1654</v>
      </c>
      <c s="33" t="s">
        <v>175</v>
      </c>
      <c s="34">
        <v>9</v>
      </c>
      <c s="35">
        <v>0</v>
      </c>
      <c s="36">
        <f>ROUND(ROUND(H976,2)*ROUND(G976,5),2)</f>
      </c>
      <c r="O976">
        <f>(I976*21)/100</f>
      </c>
      <c t="s">
        <v>27</v>
      </c>
    </row>
    <row r="977" spans="1:5" ht="12.75">
      <c r="A977" s="37" t="s">
        <v>55</v>
      </c>
      <c r="E977" s="38" t="s">
        <v>58</v>
      </c>
    </row>
    <row r="978" spans="1:5" ht="12.75">
      <c r="A978" s="39" t="s">
        <v>57</v>
      </c>
      <c r="E978" s="40" t="s">
        <v>58</v>
      </c>
    </row>
    <row r="979" spans="1:5" ht="12.75">
      <c r="A979" t="s">
        <v>59</v>
      </c>
      <c r="E979" s="38" t="s">
        <v>58</v>
      </c>
    </row>
    <row r="980" spans="1:16" ht="12.75">
      <c r="A980" s="26" t="s">
        <v>50</v>
      </c>
      <c s="31" t="s">
        <v>1655</v>
      </c>
      <c s="31" t="s">
        <v>1656</v>
      </c>
      <c s="26" t="s">
        <v>52</v>
      </c>
      <c s="32" t="s">
        <v>1657</v>
      </c>
      <c s="33" t="s">
        <v>175</v>
      </c>
      <c s="34">
        <v>7</v>
      </c>
      <c s="35">
        <v>0</v>
      </c>
      <c s="36">
        <f>ROUND(ROUND(H980,2)*ROUND(G980,5),2)</f>
      </c>
      <c r="O980">
        <f>(I980*21)/100</f>
      </c>
      <c t="s">
        <v>27</v>
      </c>
    </row>
    <row r="981" spans="1:5" ht="12.75">
      <c r="A981" s="37" t="s">
        <v>55</v>
      </c>
      <c r="E981" s="38" t="s">
        <v>58</v>
      </c>
    </row>
    <row r="982" spans="1:5" ht="12.75">
      <c r="A982" s="39" t="s">
        <v>57</v>
      </c>
      <c r="E982" s="40" t="s">
        <v>58</v>
      </c>
    </row>
    <row r="983" spans="1:5" ht="12.75">
      <c r="A983" t="s">
        <v>59</v>
      </c>
      <c r="E983" s="38" t="s">
        <v>58</v>
      </c>
    </row>
    <row r="984" spans="1:16" ht="12.75">
      <c r="A984" s="26" t="s">
        <v>50</v>
      </c>
      <c s="31" t="s">
        <v>1658</v>
      </c>
      <c s="31" t="s">
        <v>1659</v>
      </c>
      <c s="26" t="s">
        <v>52</v>
      </c>
      <c s="32" t="s">
        <v>1660</v>
      </c>
      <c s="33" t="s">
        <v>175</v>
      </c>
      <c s="34">
        <v>3</v>
      </c>
      <c s="35">
        <v>0</v>
      </c>
      <c s="36">
        <f>ROUND(ROUND(H984,2)*ROUND(G984,5),2)</f>
      </c>
      <c r="O984">
        <f>(I984*21)/100</f>
      </c>
      <c t="s">
        <v>27</v>
      </c>
    </row>
    <row r="985" spans="1:5" ht="12.75">
      <c r="A985" s="37" t="s">
        <v>55</v>
      </c>
      <c r="E985" s="38" t="s">
        <v>58</v>
      </c>
    </row>
    <row r="986" spans="1:5" ht="12.75">
      <c r="A986" s="39" t="s">
        <v>57</v>
      </c>
      <c r="E986" s="40" t="s">
        <v>58</v>
      </c>
    </row>
    <row r="987" spans="1:5" ht="12.75">
      <c r="A987" t="s">
        <v>59</v>
      </c>
      <c r="E987" s="38" t="s">
        <v>58</v>
      </c>
    </row>
    <row r="988" spans="1:16" ht="12.75">
      <c r="A988" s="26" t="s">
        <v>50</v>
      </c>
      <c s="31" t="s">
        <v>1661</v>
      </c>
      <c s="31" t="s">
        <v>1662</v>
      </c>
      <c s="26" t="s">
        <v>52</v>
      </c>
      <c s="32" t="s">
        <v>1663</v>
      </c>
      <c s="33" t="s">
        <v>175</v>
      </c>
      <c s="34">
        <v>6</v>
      </c>
      <c s="35">
        <v>0</v>
      </c>
      <c s="36">
        <f>ROUND(ROUND(H988,2)*ROUND(G988,5),2)</f>
      </c>
      <c r="O988">
        <f>(I988*21)/100</f>
      </c>
      <c t="s">
        <v>27</v>
      </c>
    </row>
    <row r="989" spans="1:5" ht="12.75">
      <c r="A989" s="37" t="s">
        <v>55</v>
      </c>
      <c r="E989" s="38" t="s">
        <v>58</v>
      </c>
    </row>
    <row r="990" spans="1:5" ht="12.75">
      <c r="A990" s="39" t="s">
        <v>57</v>
      </c>
      <c r="E990" s="40" t="s">
        <v>58</v>
      </c>
    </row>
    <row r="991" spans="1:5" ht="12.75">
      <c r="A991" t="s">
        <v>59</v>
      </c>
      <c r="E991" s="38" t="s">
        <v>58</v>
      </c>
    </row>
    <row r="992" spans="1:16" ht="12.75">
      <c r="A992" s="26" t="s">
        <v>50</v>
      </c>
      <c s="31" t="s">
        <v>1664</v>
      </c>
      <c s="31" t="s">
        <v>1665</v>
      </c>
      <c s="26" t="s">
        <v>52</v>
      </c>
      <c s="32" t="s">
        <v>1666</v>
      </c>
      <c s="33" t="s">
        <v>175</v>
      </c>
      <c s="34">
        <v>5</v>
      </c>
      <c s="35">
        <v>0</v>
      </c>
      <c s="36">
        <f>ROUND(ROUND(H992,2)*ROUND(G992,5),2)</f>
      </c>
      <c r="O992">
        <f>(I992*21)/100</f>
      </c>
      <c t="s">
        <v>27</v>
      </c>
    </row>
    <row r="993" spans="1:5" ht="12.75">
      <c r="A993" s="37" t="s">
        <v>55</v>
      </c>
      <c r="E993" s="38" t="s">
        <v>58</v>
      </c>
    </row>
    <row r="994" spans="1:5" ht="12.75">
      <c r="A994" s="39" t="s">
        <v>57</v>
      </c>
      <c r="E994" s="40" t="s">
        <v>58</v>
      </c>
    </row>
    <row r="995" spans="1:5" ht="12.75">
      <c r="A995" t="s">
        <v>59</v>
      </c>
      <c r="E995" s="38" t="s">
        <v>58</v>
      </c>
    </row>
    <row r="996" spans="1:16" ht="12.75">
      <c r="A996" s="26" t="s">
        <v>50</v>
      </c>
      <c s="31" t="s">
        <v>1667</v>
      </c>
      <c s="31" t="s">
        <v>1668</v>
      </c>
      <c s="26" t="s">
        <v>52</v>
      </c>
      <c s="32" t="s">
        <v>1669</v>
      </c>
      <c s="33" t="s">
        <v>175</v>
      </c>
      <c s="34">
        <v>29</v>
      </c>
      <c s="35">
        <v>0</v>
      </c>
      <c s="36">
        <f>ROUND(ROUND(H996,2)*ROUND(G996,5),2)</f>
      </c>
      <c r="O996">
        <f>(I996*21)/100</f>
      </c>
      <c t="s">
        <v>27</v>
      </c>
    </row>
    <row r="997" spans="1:5" ht="12.75">
      <c r="A997" s="37" t="s">
        <v>55</v>
      </c>
      <c r="E997" s="38" t="s">
        <v>58</v>
      </c>
    </row>
    <row r="998" spans="1:5" ht="12.75">
      <c r="A998" s="39" t="s">
        <v>57</v>
      </c>
      <c r="E998" s="40" t="s">
        <v>58</v>
      </c>
    </row>
    <row r="999" spans="1:5" ht="12.75">
      <c r="A999" t="s">
        <v>59</v>
      </c>
      <c r="E999" s="38" t="s">
        <v>58</v>
      </c>
    </row>
    <row r="1000" spans="1:16" ht="12.75">
      <c r="A1000" s="26" t="s">
        <v>50</v>
      </c>
      <c s="31" t="s">
        <v>1670</v>
      </c>
      <c s="31" t="s">
        <v>1671</v>
      </c>
      <c s="26" t="s">
        <v>52</v>
      </c>
      <c s="32" t="s">
        <v>1672</v>
      </c>
      <c s="33" t="s">
        <v>70</v>
      </c>
      <c s="34">
        <v>9</v>
      </c>
      <c s="35">
        <v>0</v>
      </c>
      <c s="36">
        <f>ROUND(ROUND(H1000,2)*ROUND(G1000,5),2)</f>
      </c>
      <c r="O1000">
        <f>(I1000*21)/100</f>
      </c>
      <c t="s">
        <v>27</v>
      </c>
    </row>
    <row r="1001" spans="1:5" ht="12.75">
      <c r="A1001" s="37" t="s">
        <v>55</v>
      </c>
      <c r="E1001" s="38" t="s">
        <v>58</v>
      </c>
    </row>
    <row r="1002" spans="1:5" ht="12.75">
      <c r="A1002" s="39" t="s">
        <v>57</v>
      </c>
      <c r="E1002" s="40" t="s">
        <v>58</v>
      </c>
    </row>
    <row r="1003" spans="1:5" ht="12.75">
      <c r="A1003" t="s">
        <v>59</v>
      </c>
      <c r="E1003" s="38" t="s">
        <v>58</v>
      </c>
    </row>
    <row r="1004" spans="1:16" ht="12.75">
      <c r="A1004" s="26" t="s">
        <v>50</v>
      </c>
      <c s="31" t="s">
        <v>1673</v>
      </c>
      <c s="31" t="s">
        <v>1674</v>
      </c>
      <c s="26" t="s">
        <v>52</v>
      </c>
      <c s="32" t="s">
        <v>1675</v>
      </c>
      <c s="33" t="s">
        <v>76</v>
      </c>
      <c s="34">
        <v>490</v>
      </c>
      <c s="35">
        <v>0</v>
      </c>
      <c s="36">
        <f>ROUND(ROUND(H1004,2)*ROUND(G1004,5),2)</f>
      </c>
      <c r="O1004">
        <f>(I1004*21)/100</f>
      </c>
      <c t="s">
        <v>27</v>
      </c>
    </row>
    <row r="1005" spans="1:5" ht="12.75">
      <c r="A1005" s="37" t="s">
        <v>55</v>
      </c>
      <c r="E1005" s="38" t="s">
        <v>58</v>
      </c>
    </row>
    <row r="1006" spans="1:5" ht="12.75">
      <c r="A1006" s="39" t="s">
        <v>57</v>
      </c>
      <c r="E1006" s="40" t="s">
        <v>58</v>
      </c>
    </row>
    <row r="1007" spans="1:5" ht="12.75">
      <c r="A1007" t="s">
        <v>59</v>
      </c>
      <c r="E1007" s="38" t="s">
        <v>58</v>
      </c>
    </row>
    <row r="1008" spans="1:16" ht="12.75">
      <c r="A1008" s="26" t="s">
        <v>50</v>
      </c>
      <c s="31" t="s">
        <v>1676</v>
      </c>
      <c s="31" t="s">
        <v>1677</v>
      </c>
      <c s="26" t="s">
        <v>52</v>
      </c>
      <c s="32" t="s">
        <v>1678</v>
      </c>
      <c s="33" t="s">
        <v>76</v>
      </c>
      <c s="34">
        <v>90</v>
      </c>
      <c s="35">
        <v>0</v>
      </c>
      <c s="36">
        <f>ROUND(ROUND(H1008,2)*ROUND(G1008,5),2)</f>
      </c>
      <c r="O1008">
        <f>(I1008*21)/100</f>
      </c>
      <c t="s">
        <v>27</v>
      </c>
    </row>
    <row r="1009" spans="1:5" ht="12.75">
      <c r="A1009" s="37" t="s">
        <v>55</v>
      </c>
      <c r="E1009" s="38" t="s">
        <v>58</v>
      </c>
    </row>
    <row r="1010" spans="1:5" ht="12.75">
      <c r="A1010" s="39" t="s">
        <v>57</v>
      </c>
      <c r="E1010" s="40" t="s">
        <v>58</v>
      </c>
    </row>
    <row r="1011" spans="1:5" ht="12.75">
      <c r="A1011" t="s">
        <v>59</v>
      </c>
      <c r="E1011" s="38" t="s">
        <v>58</v>
      </c>
    </row>
    <row r="1012" spans="1:16" ht="12.75">
      <c r="A1012" s="26" t="s">
        <v>50</v>
      </c>
      <c s="31" t="s">
        <v>1679</v>
      </c>
      <c s="31" t="s">
        <v>1680</v>
      </c>
      <c s="26" t="s">
        <v>52</v>
      </c>
      <c s="32" t="s">
        <v>1681</v>
      </c>
      <c s="33" t="s">
        <v>175</v>
      </c>
      <c s="34">
        <v>110</v>
      </c>
      <c s="35">
        <v>0</v>
      </c>
      <c s="36">
        <f>ROUND(ROUND(H1012,2)*ROUND(G1012,5),2)</f>
      </c>
      <c r="O1012">
        <f>(I1012*21)/100</f>
      </c>
      <c t="s">
        <v>27</v>
      </c>
    </row>
    <row r="1013" spans="1:5" ht="12.75">
      <c r="A1013" s="37" t="s">
        <v>55</v>
      </c>
      <c r="E1013" s="38" t="s">
        <v>58</v>
      </c>
    </row>
    <row r="1014" spans="1:5" ht="12.75">
      <c r="A1014" s="39" t="s">
        <v>57</v>
      </c>
      <c r="E1014" s="40" t="s">
        <v>58</v>
      </c>
    </row>
    <row r="1015" spans="1:5" ht="12.75">
      <c r="A1015" t="s">
        <v>59</v>
      </c>
      <c r="E1015" s="38" t="s">
        <v>58</v>
      </c>
    </row>
    <row r="1016" spans="1:16" ht="12.75">
      <c r="A1016" s="26" t="s">
        <v>50</v>
      </c>
      <c s="31" t="s">
        <v>1682</v>
      </c>
      <c s="31" t="s">
        <v>1683</v>
      </c>
      <c s="26" t="s">
        <v>52</v>
      </c>
      <c s="32" t="s">
        <v>1684</v>
      </c>
      <c s="33" t="s">
        <v>175</v>
      </c>
      <c s="34">
        <v>60</v>
      </c>
      <c s="35">
        <v>0</v>
      </c>
      <c s="36">
        <f>ROUND(ROUND(H1016,2)*ROUND(G1016,5),2)</f>
      </c>
      <c r="O1016">
        <f>(I1016*21)/100</f>
      </c>
      <c t="s">
        <v>27</v>
      </c>
    </row>
    <row r="1017" spans="1:5" ht="12.75">
      <c r="A1017" s="37" t="s">
        <v>55</v>
      </c>
      <c r="E1017" s="38" t="s">
        <v>58</v>
      </c>
    </row>
    <row r="1018" spans="1:5" ht="12.75">
      <c r="A1018" s="39" t="s">
        <v>57</v>
      </c>
      <c r="E1018" s="40" t="s">
        <v>58</v>
      </c>
    </row>
    <row r="1019" spans="1:5" ht="12.75">
      <c r="A1019" t="s">
        <v>59</v>
      </c>
      <c r="E1019" s="38" t="s">
        <v>58</v>
      </c>
    </row>
    <row r="1020" spans="1:16" ht="12.75">
      <c r="A1020" s="26" t="s">
        <v>50</v>
      </c>
      <c s="31" t="s">
        <v>1685</v>
      </c>
      <c s="31" t="s">
        <v>1686</v>
      </c>
      <c s="26" t="s">
        <v>52</v>
      </c>
      <c s="32" t="s">
        <v>1687</v>
      </c>
      <c s="33" t="s">
        <v>175</v>
      </c>
      <c s="34">
        <v>380</v>
      </c>
      <c s="35">
        <v>0</v>
      </c>
      <c s="36">
        <f>ROUND(ROUND(H1020,2)*ROUND(G1020,5),2)</f>
      </c>
      <c r="O1020">
        <f>(I1020*21)/100</f>
      </c>
      <c t="s">
        <v>27</v>
      </c>
    </row>
    <row r="1021" spans="1:5" ht="12.75">
      <c r="A1021" s="37" t="s">
        <v>55</v>
      </c>
      <c r="E1021" s="38" t="s">
        <v>58</v>
      </c>
    </row>
    <row r="1022" spans="1:5" ht="12.75">
      <c r="A1022" s="39" t="s">
        <v>57</v>
      </c>
      <c r="E1022" s="40" t="s">
        <v>58</v>
      </c>
    </row>
    <row r="1023" spans="1:5" ht="12.75">
      <c r="A1023" t="s">
        <v>59</v>
      </c>
      <c r="E1023" s="38" t="s">
        <v>58</v>
      </c>
    </row>
    <row r="1024" spans="1:16" ht="12.75">
      <c r="A1024" s="26" t="s">
        <v>50</v>
      </c>
      <c s="31" t="s">
        <v>1688</v>
      </c>
      <c s="31" t="s">
        <v>1689</v>
      </c>
      <c s="26" t="s">
        <v>52</v>
      </c>
      <c s="32" t="s">
        <v>1690</v>
      </c>
      <c s="33" t="s">
        <v>175</v>
      </c>
      <c s="34">
        <v>200</v>
      </c>
      <c s="35">
        <v>0</v>
      </c>
      <c s="36">
        <f>ROUND(ROUND(H1024,2)*ROUND(G1024,5),2)</f>
      </c>
      <c r="O1024">
        <f>(I1024*21)/100</f>
      </c>
      <c t="s">
        <v>27</v>
      </c>
    </row>
    <row r="1025" spans="1:5" ht="12.75">
      <c r="A1025" s="37" t="s">
        <v>55</v>
      </c>
      <c r="E1025" s="38" t="s">
        <v>58</v>
      </c>
    </row>
    <row r="1026" spans="1:5" ht="12.75">
      <c r="A1026" s="39" t="s">
        <v>57</v>
      </c>
      <c r="E1026" s="40" t="s">
        <v>58</v>
      </c>
    </row>
    <row r="1027" spans="1:5" ht="12.75">
      <c r="A1027" t="s">
        <v>59</v>
      </c>
      <c r="E1027" s="38" t="s">
        <v>58</v>
      </c>
    </row>
    <row r="1028" spans="1:16" ht="12.75">
      <c r="A1028" s="26" t="s">
        <v>50</v>
      </c>
      <c s="31" t="s">
        <v>1691</v>
      </c>
      <c s="31" t="s">
        <v>1692</v>
      </c>
      <c s="26" t="s">
        <v>52</v>
      </c>
      <c s="32" t="s">
        <v>1693</v>
      </c>
      <c s="33" t="s">
        <v>175</v>
      </c>
      <c s="34">
        <v>360</v>
      </c>
      <c s="35">
        <v>0</v>
      </c>
      <c s="36">
        <f>ROUND(ROUND(H1028,2)*ROUND(G1028,5),2)</f>
      </c>
      <c r="O1028">
        <f>(I1028*21)/100</f>
      </c>
      <c t="s">
        <v>27</v>
      </c>
    </row>
    <row r="1029" spans="1:5" ht="12.75">
      <c r="A1029" s="37" t="s">
        <v>55</v>
      </c>
      <c r="E1029" s="38" t="s">
        <v>58</v>
      </c>
    </row>
    <row r="1030" spans="1:5" ht="12.75">
      <c r="A1030" s="39" t="s">
        <v>57</v>
      </c>
      <c r="E1030" s="40" t="s">
        <v>58</v>
      </c>
    </row>
    <row r="1031" spans="1:5" ht="12.75">
      <c r="A1031" t="s">
        <v>59</v>
      </c>
      <c r="E1031" s="38" t="s">
        <v>58</v>
      </c>
    </row>
    <row r="1032" spans="1:16" ht="12.75">
      <c r="A1032" s="26" t="s">
        <v>50</v>
      </c>
      <c s="31" t="s">
        <v>1694</v>
      </c>
      <c s="31" t="s">
        <v>1695</v>
      </c>
      <c s="26" t="s">
        <v>52</v>
      </c>
      <c s="32" t="s">
        <v>1696</v>
      </c>
      <c s="33" t="s">
        <v>175</v>
      </c>
      <c s="34">
        <v>1</v>
      </c>
      <c s="35">
        <v>0</v>
      </c>
      <c s="36">
        <f>ROUND(ROUND(H1032,2)*ROUND(G1032,5),2)</f>
      </c>
      <c r="O1032">
        <f>(I1032*21)/100</f>
      </c>
      <c t="s">
        <v>27</v>
      </c>
    </row>
    <row r="1033" spans="1:5" ht="12.75">
      <c r="A1033" s="37" t="s">
        <v>55</v>
      </c>
      <c r="E1033" s="38" t="s">
        <v>58</v>
      </c>
    </row>
    <row r="1034" spans="1:5" ht="12.75">
      <c r="A1034" s="39" t="s">
        <v>57</v>
      </c>
      <c r="E1034" s="40" t="s">
        <v>58</v>
      </c>
    </row>
    <row r="1035" spans="1:5" ht="12.75">
      <c r="A1035" t="s">
        <v>59</v>
      </c>
      <c r="E1035" s="38" t="s">
        <v>58</v>
      </c>
    </row>
    <row r="1036" spans="1:16" ht="12.75">
      <c r="A1036" s="26" t="s">
        <v>50</v>
      </c>
      <c s="31" t="s">
        <v>1697</v>
      </c>
      <c s="31" t="s">
        <v>1698</v>
      </c>
      <c s="26" t="s">
        <v>52</v>
      </c>
      <c s="32" t="s">
        <v>1699</v>
      </c>
      <c s="33" t="s">
        <v>175</v>
      </c>
      <c s="34">
        <v>19</v>
      </c>
      <c s="35">
        <v>0</v>
      </c>
      <c s="36">
        <f>ROUND(ROUND(H1036,2)*ROUND(G1036,5),2)</f>
      </c>
      <c r="O1036">
        <f>(I1036*21)/100</f>
      </c>
      <c t="s">
        <v>27</v>
      </c>
    </row>
    <row r="1037" spans="1:5" ht="12.75">
      <c r="A1037" s="37" t="s">
        <v>55</v>
      </c>
      <c r="E1037" s="38" t="s">
        <v>58</v>
      </c>
    </row>
    <row r="1038" spans="1:5" ht="12.75">
      <c r="A1038" s="39" t="s">
        <v>57</v>
      </c>
      <c r="E1038" s="40" t="s">
        <v>58</v>
      </c>
    </row>
    <row r="1039" spans="1:5" ht="12.75">
      <c r="A1039" t="s">
        <v>59</v>
      </c>
      <c r="E1039" s="38" t="s">
        <v>58</v>
      </c>
    </row>
    <row r="1040" spans="1:16" ht="12.75">
      <c r="A1040" s="26" t="s">
        <v>50</v>
      </c>
      <c s="31" t="s">
        <v>1700</v>
      </c>
      <c s="31" t="s">
        <v>1701</v>
      </c>
      <c s="26" t="s">
        <v>52</v>
      </c>
      <c s="32" t="s">
        <v>1702</v>
      </c>
      <c s="33" t="s">
        <v>175</v>
      </c>
      <c s="34">
        <v>19</v>
      </c>
      <c s="35">
        <v>0</v>
      </c>
      <c s="36">
        <f>ROUND(ROUND(H1040,2)*ROUND(G1040,5),2)</f>
      </c>
      <c r="O1040">
        <f>(I1040*21)/100</f>
      </c>
      <c t="s">
        <v>27</v>
      </c>
    </row>
    <row r="1041" spans="1:5" ht="12.75">
      <c r="A1041" s="37" t="s">
        <v>55</v>
      </c>
      <c r="E1041" s="38" t="s">
        <v>58</v>
      </c>
    </row>
    <row r="1042" spans="1:5" ht="12.75">
      <c r="A1042" s="39" t="s">
        <v>57</v>
      </c>
      <c r="E1042" s="40" t="s">
        <v>58</v>
      </c>
    </row>
    <row r="1043" spans="1:5" ht="12.75">
      <c r="A1043" t="s">
        <v>59</v>
      </c>
      <c r="E1043" s="38" t="s">
        <v>58</v>
      </c>
    </row>
    <row r="1044" spans="1:16" ht="12.75">
      <c r="A1044" s="26" t="s">
        <v>50</v>
      </c>
      <c s="31" t="s">
        <v>1703</v>
      </c>
      <c s="31" t="s">
        <v>1704</v>
      </c>
      <c s="26" t="s">
        <v>52</v>
      </c>
      <c s="32" t="s">
        <v>1705</v>
      </c>
      <c s="33" t="s">
        <v>175</v>
      </c>
      <c s="34">
        <v>19</v>
      </c>
      <c s="35">
        <v>0</v>
      </c>
      <c s="36">
        <f>ROUND(ROUND(H1044,2)*ROUND(G1044,5),2)</f>
      </c>
      <c r="O1044">
        <f>(I1044*21)/100</f>
      </c>
      <c t="s">
        <v>27</v>
      </c>
    </row>
    <row r="1045" spans="1:5" ht="12.75">
      <c r="A1045" s="37" t="s">
        <v>55</v>
      </c>
      <c r="E1045" s="38" t="s">
        <v>58</v>
      </c>
    </row>
    <row r="1046" spans="1:5" ht="12.75">
      <c r="A1046" s="39" t="s">
        <v>57</v>
      </c>
      <c r="E1046" s="40" t="s">
        <v>58</v>
      </c>
    </row>
    <row r="1047" spans="1:5" ht="12.75">
      <c r="A1047" t="s">
        <v>59</v>
      </c>
      <c r="E1047" s="38" t="s">
        <v>58</v>
      </c>
    </row>
    <row r="1048" spans="1:16" ht="12.75">
      <c r="A1048" s="26" t="s">
        <v>50</v>
      </c>
      <c s="31" t="s">
        <v>1706</v>
      </c>
      <c s="31" t="s">
        <v>1707</v>
      </c>
      <c s="26" t="s">
        <v>52</v>
      </c>
      <c s="32" t="s">
        <v>1708</v>
      </c>
      <c s="33" t="s">
        <v>175</v>
      </c>
      <c s="34">
        <v>18</v>
      </c>
      <c s="35">
        <v>0</v>
      </c>
      <c s="36">
        <f>ROUND(ROUND(H1048,2)*ROUND(G1048,5),2)</f>
      </c>
      <c r="O1048">
        <f>(I1048*21)/100</f>
      </c>
      <c t="s">
        <v>27</v>
      </c>
    </row>
    <row r="1049" spans="1:5" ht="12.75">
      <c r="A1049" s="37" t="s">
        <v>55</v>
      </c>
      <c r="E1049" s="38" t="s">
        <v>58</v>
      </c>
    </row>
    <row r="1050" spans="1:5" ht="12.75">
      <c r="A1050" s="39" t="s">
        <v>57</v>
      </c>
      <c r="E1050" s="40" t="s">
        <v>58</v>
      </c>
    </row>
    <row r="1051" spans="1:5" ht="12.75">
      <c r="A1051" t="s">
        <v>59</v>
      </c>
      <c r="E1051" s="38" t="s">
        <v>58</v>
      </c>
    </row>
    <row r="1052" spans="1:16" ht="12.75">
      <c r="A1052" s="26" t="s">
        <v>50</v>
      </c>
      <c s="31" t="s">
        <v>1709</v>
      </c>
      <c s="31" t="s">
        <v>1710</v>
      </c>
      <c s="26" t="s">
        <v>52</v>
      </c>
      <c s="32" t="s">
        <v>1711</v>
      </c>
      <c s="33" t="s">
        <v>70</v>
      </c>
      <c s="34">
        <v>1</v>
      </c>
      <c s="35">
        <v>0</v>
      </c>
      <c s="36">
        <f>ROUND(ROUND(H1052,2)*ROUND(G1052,5),2)</f>
      </c>
      <c r="O1052">
        <f>(I1052*21)/100</f>
      </c>
      <c t="s">
        <v>27</v>
      </c>
    </row>
    <row r="1053" spans="1:5" ht="12.75">
      <c r="A1053" s="37" t="s">
        <v>55</v>
      </c>
      <c r="E1053" s="38" t="s">
        <v>58</v>
      </c>
    </row>
    <row r="1054" spans="1:5" ht="12.75">
      <c r="A1054" s="39" t="s">
        <v>57</v>
      </c>
      <c r="E1054" s="40" t="s">
        <v>58</v>
      </c>
    </row>
    <row r="1055" spans="1:5" ht="12.75">
      <c r="A1055" t="s">
        <v>59</v>
      </c>
      <c r="E1055" s="38" t="s">
        <v>58</v>
      </c>
    </row>
    <row r="1056" spans="1:16" ht="25.5">
      <c r="A1056" s="26" t="s">
        <v>50</v>
      </c>
      <c s="31" t="s">
        <v>1712</v>
      </c>
      <c s="31" t="s">
        <v>1713</v>
      </c>
      <c s="26" t="s">
        <v>52</v>
      </c>
      <c s="32" t="s">
        <v>1714</v>
      </c>
      <c s="33" t="s">
        <v>858</v>
      </c>
      <c s="34">
        <v>360</v>
      </c>
      <c s="35">
        <v>0</v>
      </c>
      <c s="36">
        <f>ROUND(ROUND(H1056,2)*ROUND(G1056,5),2)</f>
      </c>
      <c r="O1056">
        <f>(I1056*21)/100</f>
      </c>
      <c t="s">
        <v>27</v>
      </c>
    </row>
    <row r="1057" spans="1:5" ht="12.75">
      <c r="A1057" s="37" t="s">
        <v>55</v>
      </c>
      <c r="E1057" s="38" t="s">
        <v>58</v>
      </c>
    </row>
    <row r="1058" spans="1:5" ht="12.75">
      <c r="A1058" s="39" t="s">
        <v>57</v>
      </c>
      <c r="E1058" s="40" t="s">
        <v>58</v>
      </c>
    </row>
    <row r="1059" spans="1:5" ht="12.75">
      <c r="A1059" t="s">
        <v>59</v>
      </c>
      <c r="E1059" s="38" t="s">
        <v>58</v>
      </c>
    </row>
    <row r="1060" spans="1:16" ht="12.75">
      <c r="A1060" s="26" t="s">
        <v>50</v>
      </c>
      <c s="31" t="s">
        <v>1715</v>
      </c>
      <c s="31" t="s">
        <v>1716</v>
      </c>
      <c s="26" t="s">
        <v>52</v>
      </c>
      <c s="32" t="s">
        <v>1717</v>
      </c>
      <c s="33" t="s">
        <v>70</v>
      </c>
      <c s="34">
        <v>1</v>
      </c>
      <c s="35">
        <v>0</v>
      </c>
      <c s="36">
        <f>ROUND(ROUND(H1060,2)*ROUND(G1060,5),2)</f>
      </c>
      <c r="O1060">
        <f>(I1060*21)/100</f>
      </c>
      <c t="s">
        <v>27</v>
      </c>
    </row>
    <row r="1061" spans="1:5" ht="12.75">
      <c r="A1061" s="37" t="s">
        <v>55</v>
      </c>
      <c r="E1061" s="38" t="s">
        <v>58</v>
      </c>
    </row>
    <row r="1062" spans="1:5" ht="12.75">
      <c r="A1062" s="39" t="s">
        <v>57</v>
      </c>
      <c r="E1062" s="40" t="s">
        <v>58</v>
      </c>
    </row>
    <row r="1063" spans="1:5" ht="12.75">
      <c r="A1063" t="s">
        <v>59</v>
      </c>
      <c r="E1063" s="38" t="s">
        <v>58</v>
      </c>
    </row>
    <row r="1064" spans="1:18" ht="12.75" customHeight="1">
      <c r="A1064" s="6" t="s">
        <v>47</v>
      </c>
      <c s="6"/>
      <c s="43" t="s">
        <v>1718</v>
      </c>
      <c s="6"/>
      <c s="29" t="s">
        <v>1719</v>
      </c>
      <c s="6"/>
      <c s="6"/>
      <c s="6"/>
      <c s="44">
        <f>0+Q1064</f>
      </c>
      <c r="O1064">
        <f>0+R1064</f>
      </c>
      <c r="Q1064">
        <f>0+I1065+I1069+I1073+I1077+I1081+I1085+I1089+I1093+I1097+I1101+I1105</f>
      </c>
      <c>
        <f>0+O1065+O1069+O1073+O1077+O1081+O1085+O1089+O1093+O1097+O1101+O1105</f>
      </c>
    </row>
    <row r="1065" spans="1:16" ht="12.75">
      <c r="A1065" s="26" t="s">
        <v>50</v>
      </c>
      <c s="31" t="s">
        <v>1720</v>
      </c>
      <c s="31" t="s">
        <v>1721</v>
      </c>
      <c s="26" t="s">
        <v>52</v>
      </c>
      <c s="32" t="s">
        <v>1722</v>
      </c>
      <c s="33" t="s">
        <v>70</v>
      </c>
      <c s="34">
        <v>1</v>
      </c>
      <c s="35">
        <v>0</v>
      </c>
      <c s="36">
        <f>ROUND(ROUND(H1065,2)*ROUND(G1065,5),2)</f>
      </c>
      <c r="O1065">
        <f>(I1065*21)/100</f>
      </c>
      <c t="s">
        <v>27</v>
      </c>
    </row>
    <row r="1066" spans="1:5" ht="12.75">
      <c r="A1066" s="37" t="s">
        <v>55</v>
      </c>
      <c r="E1066" s="38" t="s">
        <v>58</v>
      </c>
    </row>
    <row r="1067" spans="1:5" ht="12.75">
      <c r="A1067" s="39" t="s">
        <v>57</v>
      </c>
      <c r="E1067" s="40" t="s">
        <v>58</v>
      </c>
    </row>
    <row r="1068" spans="1:5" ht="12.75">
      <c r="A1068" t="s">
        <v>59</v>
      </c>
      <c r="E1068" s="38" t="s">
        <v>58</v>
      </c>
    </row>
    <row r="1069" spans="1:16" ht="12.75">
      <c r="A1069" s="26" t="s">
        <v>50</v>
      </c>
      <c s="31" t="s">
        <v>1723</v>
      </c>
      <c s="31" t="s">
        <v>1724</v>
      </c>
      <c s="26" t="s">
        <v>52</v>
      </c>
      <c s="32" t="s">
        <v>1725</v>
      </c>
      <c s="33" t="s">
        <v>70</v>
      </c>
      <c s="34">
        <v>1</v>
      </c>
      <c s="35">
        <v>0</v>
      </c>
      <c s="36">
        <f>ROUND(ROUND(H1069,2)*ROUND(G1069,5),2)</f>
      </c>
      <c r="O1069">
        <f>(I1069*21)/100</f>
      </c>
      <c t="s">
        <v>27</v>
      </c>
    </row>
    <row r="1070" spans="1:5" ht="12.75">
      <c r="A1070" s="37" t="s">
        <v>55</v>
      </c>
      <c r="E1070" s="38" t="s">
        <v>58</v>
      </c>
    </row>
    <row r="1071" spans="1:5" ht="12.75">
      <c r="A1071" s="39" t="s">
        <v>57</v>
      </c>
      <c r="E1071" s="40" t="s">
        <v>58</v>
      </c>
    </row>
    <row r="1072" spans="1:5" ht="12.75">
      <c r="A1072" t="s">
        <v>59</v>
      </c>
      <c r="E1072" s="38" t="s">
        <v>58</v>
      </c>
    </row>
    <row r="1073" spans="1:16" ht="12.75">
      <c r="A1073" s="26" t="s">
        <v>50</v>
      </c>
      <c s="31" t="s">
        <v>1726</v>
      </c>
      <c s="31" t="s">
        <v>1727</v>
      </c>
      <c s="26" t="s">
        <v>52</v>
      </c>
      <c s="32" t="s">
        <v>1728</v>
      </c>
      <c s="33" t="s">
        <v>70</v>
      </c>
      <c s="34">
        <v>1</v>
      </c>
      <c s="35">
        <v>0</v>
      </c>
      <c s="36">
        <f>ROUND(ROUND(H1073,2)*ROUND(G1073,5),2)</f>
      </c>
      <c r="O1073">
        <f>(I1073*21)/100</f>
      </c>
      <c t="s">
        <v>27</v>
      </c>
    </row>
    <row r="1074" spans="1:5" ht="12.75">
      <c r="A1074" s="37" t="s">
        <v>55</v>
      </c>
      <c r="E1074" s="38" t="s">
        <v>58</v>
      </c>
    </row>
    <row r="1075" spans="1:5" ht="12.75">
      <c r="A1075" s="39" t="s">
        <v>57</v>
      </c>
      <c r="E1075" s="40" t="s">
        <v>58</v>
      </c>
    </row>
    <row r="1076" spans="1:5" ht="12.75">
      <c r="A1076" t="s">
        <v>59</v>
      </c>
      <c r="E1076" s="38" t="s">
        <v>58</v>
      </c>
    </row>
    <row r="1077" spans="1:16" ht="12.75">
      <c r="A1077" s="26" t="s">
        <v>50</v>
      </c>
      <c s="31" t="s">
        <v>1729</v>
      </c>
      <c s="31" t="s">
        <v>1730</v>
      </c>
      <c s="26" t="s">
        <v>52</v>
      </c>
      <c s="32" t="s">
        <v>1731</v>
      </c>
      <c s="33" t="s">
        <v>70</v>
      </c>
      <c s="34">
        <v>1</v>
      </c>
      <c s="35">
        <v>0</v>
      </c>
      <c s="36">
        <f>ROUND(ROUND(H1077,2)*ROUND(G1077,5),2)</f>
      </c>
      <c r="O1077">
        <f>(I1077*21)/100</f>
      </c>
      <c t="s">
        <v>27</v>
      </c>
    </row>
    <row r="1078" spans="1:5" ht="12.75">
      <c r="A1078" s="37" t="s">
        <v>55</v>
      </c>
      <c r="E1078" s="38" t="s">
        <v>58</v>
      </c>
    </row>
    <row r="1079" spans="1:5" ht="12.75">
      <c r="A1079" s="39" t="s">
        <v>57</v>
      </c>
      <c r="E1079" s="40" t="s">
        <v>58</v>
      </c>
    </row>
    <row r="1080" spans="1:5" ht="12.75">
      <c r="A1080" t="s">
        <v>59</v>
      </c>
      <c r="E1080" s="38" t="s">
        <v>58</v>
      </c>
    </row>
    <row r="1081" spans="1:16" ht="12.75">
      <c r="A1081" s="26" t="s">
        <v>50</v>
      </c>
      <c s="31" t="s">
        <v>1732</v>
      </c>
      <c s="31" t="s">
        <v>1733</v>
      </c>
      <c s="26" t="s">
        <v>52</v>
      </c>
      <c s="32" t="s">
        <v>1734</v>
      </c>
      <c s="33" t="s">
        <v>70</v>
      </c>
      <c s="34">
        <v>1</v>
      </c>
      <c s="35">
        <v>0</v>
      </c>
      <c s="36">
        <f>ROUND(ROUND(H1081,2)*ROUND(G1081,5),2)</f>
      </c>
      <c r="O1081">
        <f>(I1081*21)/100</f>
      </c>
      <c t="s">
        <v>27</v>
      </c>
    </row>
    <row r="1082" spans="1:5" ht="12.75">
      <c r="A1082" s="37" t="s">
        <v>55</v>
      </c>
      <c r="E1082" s="38" t="s">
        <v>58</v>
      </c>
    </row>
    <row r="1083" spans="1:5" ht="12.75">
      <c r="A1083" s="39" t="s">
        <v>57</v>
      </c>
      <c r="E1083" s="40" t="s">
        <v>58</v>
      </c>
    </row>
    <row r="1084" spans="1:5" ht="12.75">
      <c r="A1084" t="s">
        <v>59</v>
      </c>
      <c r="E1084" s="38" t="s">
        <v>58</v>
      </c>
    </row>
    <row r="1085" spans="1:16" ht="12.75">
      <c r="A1085" s="26" t="s">
        <v>50</v>
      </c>
      <c s="31" t="s">
        <v>1735</v>
      </c>
      <c s="31" t="s">
        <v>1736</v>
      </c>
      <c s="26" t="s">
        <v>52</v>
      </c>
      <c s="32" t="s">
        <v>1737</v>
      </c>
      <c s="33" t="s">
        <v>70</v>
      </c>
      <c s="34">
        <v>1</v>
      </c>
      <c s="35">
        <v>0</v>
      </c>
      <c s="36">
        <f>ROUND(ROUND(H1085,2)*ROUND(G1085,5),2)</f>
      </c>
      <c r="O1085">
        <f>(I1085*21)/100</f>
      </c>
      <c t="s">
        <v>27</v>
      </c>
    </row>
    <row r="1086" spans="1:5" ht="12.75">
      <c r="A1086" s="37" t="s">
        <v>55</v>
      </c>
      <c r="E1086" s="38" t="s">
        <v>58</v>
      </c>
    </row>
    <row r="1087" spans="1:5" ht="12.75">
      <c r="A1087" s="39" t="s">
        <v>57</v>
      </c>
      <c r="E1087" s="40" t="s">
        <v>58</v>
      </c>
    </row>
    <row r="1088" spans="1:5" ht="12.75">
      <c r="A1088" t="s">
        <v>59</v>
      </c>
      <c r="E1088" s="38" t="s">
        <v>58</v>
      </c>
    </row>
    <row r="1089" spans="1:16" ht="12.75">
      <c r="A1089" s="26" t="s">
        <v>50</v>
      </c>
      <c s="31" t="s">
        <v>1738</v>
      </c>
      <c s="31" t="s">
        <v>1739</v>
      </c>
      <c s="26" t="s">
        <v>52</v>
      </c>
      <c s="32" t="s">
        <v>1740</v>
      </c>
      <c s="33" t="s">
        <v>70</v>
      </c>
      <c s="34">
        <v>1</v>
      </c>
      <c s="35">
        <v>0</v>
      </c>
      <c s="36">
        <f>ROUND(ROUND(H1089,2)*ROUND(G1089,5),2)</f>
      </c>
      <c r="O1089">
        <f>(I1089*21)/100</f>
      </c>
      <c t="s">
        <v>27</v>
      </c>
    </row>
    <row r="1090" spans="1:5" ht="12.75">
      <c r="A1090" s="37" t="s">
        <v>55</v>
      </c>
      <c r="E1090" s="38" t="s">
        <v>58</v>
      </c>
    </row>
    <row r="1091" spans="1:5" ht="12.75">
      <c r="A1091" s="39" t="s">
        <v>57</v>
      </c>
      <c r="E1091" s="40" t="s">
        <v>58</v>
      </c>
    </row>
    <row r="1092" spans="1:5" ht="12.75">
      <c r="A1092" t="s">
        <v>59</v>
      </c>
      <c r="E1092" s="38" t="s">
        <v>58</v>
      </c>
    </row>
    <row r="1093" spans="1:16" ht="12.75">
      <c r="A1093" s="26" t="s">
        <v>50</v>
      </c>
      <c s="31" t="s">
        <v>1741</v>
      </c>
      <c s="31" t="s">
        <v>1742</v>
      </c>
      <c s="26" t="s">
        <v>52</v>
      </c>
      <c s="32" t="s">
        <v>1743</v>
      </c>
      <c s="33" t="s">
        <v>1744</v>
      </c>
      <c s="34">
        <v>20</v>
      </c>
      <c s="35">
        <v>0</v>
      </c>
      <c s="36">
        <f>ROUND(ROUND(H1093,2)*ROUND(G1093,5),2)</f>
      </c>
      <c r="O1093">
        <f>(I1093*21)/100</f>
      </c>
      <c t="s">
        <v>27</v>
      </c>
    </row>
    <row r="1094" spans="1:5" ht="12.75">
      <c r="A1094" s="37" t="s">
        <v>55</v>
      </c>
      <c r="E1094" s="38" t="s">
        <v>58</v>
      </c>
    </row>
    <row r="1095" spans="1:5" ht="12.75">
      <c r="A1095" s="39" t="s">
        <v>57</v>
      </c>
      <c r="E1095" s="40" t="s">
        <v>58</v>
      </c>
    </row>
    <row r="1096" spans="1:5" ht="12.75">
      <c r="A1096" t="s">
        <v>59</v>
      </c>
      <c r="E1096" s="38" t="s">
        <v>58</v>
      </c>
    </row>
    <row r="1097" spans="1:16" ht="12.75">
      <c r="A1097" s="26" t="s">
        <v>50</v>
      </c>
      <c s="31" t="s">
        <v>1745</v>
      </c>
      <c s="31" t="s">
        <v>1746</v>
      </c>
      <c s="26" t="s">
        <v>52</v>
      </c>
      <c s="32" t="s">
        <v>1747</v>
      </c>
      <c s="33" t="s">
        <v>1744</v>
      </c>
      <c s="34">
        <v>40</v>
      </c>
      <c s="35">
        <v>0</v>
      </c>
      <c s="36">
        <f>ROUND(ROUND(H1097,2)*ROUND(G1097,5),2)</f>
      </c>
      <c r="O1097">
        <f>(I1097*21)/100</f>
      </c>
      <c t="s">
        <v>27</v>
      </c>
    </row>
    <row r="1098" spans="1:5" ht="12.75">
      <c r="A1098" s="37" t="s">
        <v>55</v>
      </c>
      <c r="E1098" s="38" t="s">
        <v>58</v>
      </c>
    </row>
    <row r="1099" spans="1:5" ht="12.75">
      <c r="A1099" s="39" t="s">
        <v>57</v>
      </c>
      <c r="E1099" s="40" t="s">
        <v>58</v>
      </c>
    </row>
    <row r="1100" spans="1:5" ht="12.75">
      <c r="A1100" t="s">
        <v>59</v>
      </c>
      <c r="E1100" s="38" t="s">
        <v>58</v>
      </c>
    </row>
    <row r="1101" spans="1:16" ht="12.75">
      <c r="A1101" s="26" t="s">
        <v>50</v>
      </c>
      <c s="31" t="s">
        <v>1748</v>
      </c>
      <c s="31" t="s">
        <v>1749</v>
      </c>
      <c s="26" t="s">
        <v>52</v>
      </c>
      <c s="32" t="s">
        <v>1750</v>
      </c>
      <c s="33" t="s">
        <v>70</v>
      </c>
      <c s="34">
        <v>1</v>
      </c>
      <c s="35">
        <v>0</v>
      </c>
      <c s="36">
        <f>ROUND(ROUND(H1101,2)*ROUND(G1101,5),2)</f>
      </c>
      <c r="O1101">
        <f>(I1101*21)/100</f>
      </c>
      <c t="s">
        <v>27</v>
      </c>
    </row>
    <row r="1102" spans="1:5" ht="12.75">
      <c r="A1102" s="37" t="s">
        <v>55</v>
      </c>
      <c r="E1102" s="38" t="s">
        <v>58</v>
      </c>
    </row>
    <row r="1103" spans="1:5" ht="12.75">
      <c r="A1103" s="39" t="s">
        <v>57</v>
      </c>
      <c r="E1103" s="40" t="s">
        <v>58</v>
      </c>
    </row>
    <row r="1104" spans="1:5" ht="12.75">
      <c r="A1104" t="s">
        <v>59</v>
      </c>
      <c r="E1104" s="38" t="s">
        <v>58</v>
      </c>
    </row>
    <row r="1105" spans="1:16" ht="12.75">
      <c r="A1105" s="26" t="s">
        <v>50</v>
      </c>
      <c s="31" t="s">
        <v>1751</v>
      </c>
      <c s="31" t="s">
        <v>1752</v>
      </c>
      <c s="26" t="s">
        <v>52</v>
      </c>
      <c s="32" t="s">
        <v>1753</v>
      </c>
      <c s="33" t="s">
        <v>70</v>
      </c>
      <c s="34">
        <v>1</v>
      </c>
      <c s="35">
        <v>0</v>
      </c>
      <c s="36">
        <f>ROUND(ROUND(H1105,2)*ROUND(G1105,5),2)</f>
      </c>
      <c r="O1105">
        <f>(I1105*21)/100</f>
      </c>
      <c t="s">
        <v>27</v>
      </c>
    </row>
    <row r="1106" spans="1:5" ht="12.75">
      <c r="A1106" s="37" t="s">
        <v>55</v>
      </c>
      <c r="E1106" s="38" t="s">
        <v>58</v>
      </c>
    </row>
    <row r="1107" spans="1:5" ht="12.75">
      <c r="A1107" s="39" t="s">
        <v>57</v>
      </c>
      <c r="E1107" s="40" t="s">
        <v>58</v>
      </c>
    </row>
    <row r="1108" spans="1:5" ht="12.75">
      <c r="A1108" t="s">
        <v>59</v>
      </c>
      <c r="E1108" s="38" t="s">
        <v>58</v>
      </c>
    </row>
    <row r="1109" spans="1:18" ht="12.75" customHeight="1">
      <c r="A1109" s="6" t="s">
        <v>47</v>
      </c>
      <c s="6"/>
      <c s="43" t="s">
        <v>1754</v>
      </c>
      <c s="6"/>
      <c s="29" t="s">
        <v>1755</v>
      </c>
      <c s="6"/>
      <c s="6"/>
      <c s="6"/>
      <c s="44">
        <f>0+Q1109</f>
      </c>
      <c r="O1109">
        <f>0+R1109</f>
      </c>
      <c r="Q1109">
        <f>0+I1110+I1114+I1118+I1122+I1126+I1130+I1134+I1138+I1142+I1146+I1150+I1154+I1158+I1162+I1166+I1170</f>
      </c>
      <c>
        <f>0+O1110+O1114+O1118+O1122+O1126+O1130+O1134+O1138+O1142+O1146+O1150+O1154+O1158+O1162+O1166+O1170</f>
      </c>
    </row>
    <row r="1110" spans="1:16" ht="12.75">
      <c r="A1110" s="26" t="s">
        <v>50</v>
      </c>
      <c s="31" t="s">
        <v>1756</v>
      </c>
      <c s="31" t="s">
        <v>1757</v>
      </c>
      <c s="26" t="s">
        <v>52</v>
      </c>
      <c s="32" t="s">
        <v>1758</v>
      </c>
      <c s="33" t="s">
        <v>70</v>
      </c>
      <c s="34">
        <v>1</v>
      </c>
      <c s="35">
        <v>0</v>
      </c>
      <c s="36">
        <f>ROUND(ROUND(H1110,2)*ROUND(G1110,5),2)</f>
      </c>
      <c r="O1110">
        <f>(I1110*21)/100</f>
      </c>
      <c t="s">
        <v>27</v>
      </c>
    </row>
    <row r="1111" spans="1:5" ht="12.75">
      <c r="A1111" s="37" t="s">
        <v>55</v>
      </c>
      <c r="E1111" s="38" t="s">
        <v>58</v>
      </c>
    </row>
    <row r="1112" spans="1:5" ht="12.75">
      <c r="A1112" s="39" t="s">
        <v>57</v>
      </c>
      <c r="E1112" s="40" t="s">
        <v>58</v>
      </c>
    </row>
    <row r="1113" spans="1:5" ht="12.75">
      <c r="A1113" t="s">
        <v>59</v>
      </c>
      <c r="E1113" s="38" t="s">
        <v>58</v>
      </c>
    </row>
    <row r="1114" spans="1:16" ht="12.75">
      <c r="A1114" s="26" t="s">
        <v>50</v>
      </c>
      <c s="31" t="s">
        <v>1759</v>
      </c>
      <c s="31" t="s">
        <v>1760</v>
      </c>
      <c s="26" t="s">
        <v>52</v>
      </c>
      <c s="32" t="s">
        <v>1761</v>
      </c>
      <c s="33" t="s">
        <v>175</v>
      </c>
      <c s="34">
        <v>1</v>
      </c>
      <c s="35">
        <v>0</v>
      </c>
      <c s="36">
        <f>ROUND(ROUND(H1114,2)*ROUND(G1114,5),2)</f>
      </c>
      <c r="O1114">
        <f>(I1114*21)/100</f>
      </c>
      <c t="s">
        <v>27</v>
      </c>
    </row>
    <row r="1115" spans="1:5" ht="12.75">
      <c r="A1115" s="37" t="s">
        <v>55</v>
      </c>
      <c r="E1115" s="38" t="s">
        <v>58</v>
      </c>
    </row>
    <row r="1116" spans="1:5" ht="12.75">
      <c r="A1116" s="39" t="s">
        <v>57</v>
      </c>
      <c r="E1116" s="40" t="s">
        <v>58</v>
      </c>
    </row>
    <row r="1117" spans="1:5" ht="12.75">
      <c r="A1117" t="s">
        <v>59</v>
      </c>
      <c r="E1117" s="38" t="s">
        <v>58</v>
      </c>
    </row>
    <row r="1118" spans="1:16" ht="12.75">
      <c r="A1118" s="26" t="s">
        <v>50</v>
      </c>
      <c s="31" t="s">
        <v>1762</v>
      </c>
      <c s="31" t="s">
        <v>1763</v>
      </c>
      <c s="26" t="s">
        <v>52</v>
      </c>
      <c s="32" t="s">
        <v>1764</v>
      </c>
      <c s="33" t="s">
        <v>175</v>
      </c>
      <c s="34">
        <v>1</v>
      </c>
      <c s="35">
        <v>0</v>
      </c>
      <c s="36">
        <f>ROUND(ROUND(H1118,2)*ROUND(G1118,5),2)</f>
      </c>
      <c r="O1118">
        <f>(I1118*21)/100</f>
      </c>
      <c t="s">
        <v>27</v>
      </c>
    </row>
    <row r="1119" spans="1:5" ht="12.75">
      <c r="A1119" s="37" t="s">
        <v>55</v>
      </c>
      <c r="E1119" s="38" t="s">
        <v>58</v>
      </c>
    </row>
    <row r="1120" spans="1:5" ht="12.75">
      <c r="A1120" s="39" t="s">
        <v>57</v>
      </c>
      <c r="E1120" s="40" t="s">
        <v>58</v>
      </c>
    </row>
    <row r="1121" spans="1:5" ht="12.75">
      <c r="A1121" t="s">
        <v>59</v>
      </c>
      <c r="E1121" s="38" t="s">
        <v>58</v>
      </c>
    </row>
    <row r="1122" spans="1:16" ht="12.75">
      <c r="A1122" s="26" t="s">
        <v>50</v>
      </c>
      <c s="31" t="s">
        <v>1765</v>
      </c>
      <c s="31" t="s">
        <v>1766</v>
      </c>
      <c s="26" t="s">
        <v>52</v>
      </c>
      <c s="32" t="s">
        <v>1767</v>
      </c>
      <c s="33" t="s">
        <v>175</v>
      </c>
      <c s="34">
        <v>1</v>
      </c>
      <c s="35">
        <v>0</v>
      </c>
      <c s="36">
        <f>ROUND(ROUND(H1122,2)*ROUND(G1122,5),2)</f>
      </c>
      <c r="O1122">
        <f>(I1122*21)/100</f>
      </c>
      <c t="s">
        <v>27</v>
      </c>
    </row>
    <row r="1123" spans="1:5" ht="12.75">
      <c r="A1123" s="37" t="s">
        <v>55</v>
      </c>
      <c r="E1123" s="38" t="s">
        <v>58</v>
      </c>
    </row>
    <row r="1124" spans="1:5" ht="12.75">
      <c r="A1124" s="39" t="s">
        <v>57</v>
      </c>
      <c r="E1124" s="40" t="s">
        <v>58</v>
      </c>
    </row>
    <row r="1125" spans="1:5" ht="12.75">
      <c r="A1125" t="s">
        <v>59</v>
      </c>
      <c r="E1125" s="38" t="s">
        <v>58</v>
      </c>
    </row>
    <row r="1126" spans="1:16" ht="12.75">
      <c r="A1126" s="26" t="s">
        <v>50</v>
      </c>
      <c s="31" t="s">
        <v>1768</v>
      </c>
      <c s="31" t="s">
        <v>1769</v>
      </c>
      <c s="26" t="s">
        <v>52</v>
      </c>
      <c s="32" t="s">
        <v>1770</v>
      </c>
      <c s="33" t="s">
        <v>175</v>
      </c>
      <c s="34">
        <v>1</v>
      </c>
      <c s="35">
        <v>0</v>
      </c>
      <c s="36">
        <f>ROUND(ROUND(H1126,2)*ROUND(G1126,5),2)</f>
      </c>
      <c r="O1126">
        <f>(I1126*21)/100</f>
      </c>
      <c t="s">
        <v>27</v>
      </c>
    </row>
    <row r="1127" spans="1:5" ht="12.75">
      <c r="A1127" s="37" t="s">
        <v>55</v>
      </c>
      <c r="E1127" s="38" t="s">
        <v>58</v>
      </c>
    </row>
    <row r="1128" spans="1:5" ht="12.75">
      <c r="A1128" s="39" t="s">
        <v>57</v>
      </c>
      <c r="E1128" s="40" t="s">
        <v>58</v>
      </c>
    </row>
    <row r="1129" spans="1:5" ht="12.75">
      <c r="A1129" t="s">
        <v>59</v>
      </c>
      <c r="E1129" s="38" t="s">
        <v>58</v>
      </c>
    </row>
    <row r="1130" spans="1:16" ht="12.75">
      <c r="A1130" s="26" t="s">
        <v>50</v>
      </c>
      <c s="31" t="s">
        <v>1771</v>
      </c>
      <c s="31" t="s">
        <v>1772</v>
      </c>
      <c s="26" t="s">
        <v>52</v>
      </c>
      <c s="32" t="s">
        <v>1773</v>
      </c>
      <c s="33" t="s">
        <v>175</v>
      </c>
      <c s="34">
        <v>1</v>
      </c>
      <c s="35">
        <v>0</v>
      </c>
      <c s="36">
        <f>ROUND(ROUND(H1130,2)*ROUND(G1130,5),2)</f>
      </c>
      <c r="O1130">
        <f>(I1130*21)/100</f>
      </c>
      <c t="s">
        <v>27</v>
      </c>
    </row>
    <row r="1131" spans="1:5" ht="12.75">
      <c r="A1131" s="37" t="s">
        <v>55</v>
      </c>
      <c r="E1131" s="38" t="s">
        <v>58</v>
      </c>
    </row>
    <row r="1132" spans="1:5" ht="12.75">
      <c r="A1132" s="39" t="s">
        <v>57</v>
      </c>
      <c r="E1132" s="40" t="s">
        <v>58</v>
      </c>
    </row>
    <row r="1133" spans="1:5" ht="12.75">
      <c r="A1133" t="s">
        <v>59</v>
      </c>
      <c r="E1133" s="38" t="s">
        <v>58</v>
      </c>
    </row>
    <row r="1134" spans="1:16" ht="12.75">
      <c r="A1134" s="26" t="s">
        <v>50</v>
      </c>
      <c s="31" t="s">
        <v>1774</v>
      </c>
      <c s="31" t="s">
        <v>1775</v>
      </c>
      <c s="26" t="s">
        <v>52</v>
      </c>
      <c s="32" t="s">
        <v>1776</v>
      </c>
      <c s="33" t="s">
        <v>175</v>
      </c>
      <c s="34">
        <v>1</v>
      </c>
      <c s="35">
        <v>0</v>
      </c>
      <c s="36">
        <f>ROUND(ROUND(H1134,2)*ROUND(G1134,5),2)</f>
      </c>
      <c r="O1134">
        <f>(I1134*21)/100</f>
      </c>
      <c t="s">
        <v>27</v>
      </c>
    </row>
    <row r="1135" spans="1:5" ht="12.75">
      <c r="A1135" s="37" t="s">
        <v>55</v>
      </c>
      <c r="E1135" s="38" t="s">
        <v>58</v>
      </c>
    </row>
    <row r="1136" spans="1:5" ht="12.75">
      <c r="A1136" s="39" t="s">
        <v>57</v>
      </c>
      <c r="E1136" s="40" t="s">
        <v>58</v>
      </c>
    </row>
    <row r="1137" spans="1:5" ht="12.75">
      <c r="A1137" t="s">
        <v>59</v>
      </c>
      <c r="E1137" s="38" t="s">
        <v>58</v>
      </c>
    </row>
    <row r="1138" spans="1:16" ht="12.75">
      <c r="A1138" s="26" t="s">
        <v>50</v>
      </c>
      <c s="31" t="s">
        <v>1777</v>
      </c>
      <c s="31" t="s">
        <v>1778</v>
      </c>
      <c s="26" t="s">
        <v>52</v>
      </c>
      <c s="32" t="s">
        <v>1779</v>
      </c>
      <c s="33" t="s">
        <v>175</v>
      </c>
      <c s="34">
        <v>2</v>
      </c>
      <c s="35">
        <v>0</v>
      </c>
      <c s="36">
        <f>ROUND(ROUND(H1138,2)*ROUND(G1138,5),2)</f>
      </c>
      <c r="O1138">
        <f>(I1138*21)/100</f>
      </c>
      <c t="s">
        <v>27</v>
      </c>
    </row>
    <row r="1139" spans="1:5" ht="12.75">
      <c r="A1139" s="37" t="s">
        <v>55</v>
      </c>
      <c r="E1139" s="38" t="s">
        <v>58</v>
      </c>
    </row>
    <row r="1140" spans="1:5" ht="12.75">
      <c r="A1140" s="39" t="s">
        <v>57</v>
      </c>
      <c r="E1140" s="40" t="s">
        <v>58</v>
      </c>
    </row>
    <row r="1141" spans="1:5" ht="12.75">
      <c r="A1141" t="s">
        <v>59</v>
      </c>
      <c r="E1141" s="38" t="s">
        <v>58</v>
      </c>
    </row>
    <row r="1142" spans="1:16" ht="12.75">
      <c r="A1142" s="26" t="s">
        <v>50</v>
      </c>
      <c s="31" t="s">
        <v>1780</v>
      </c>
      <c s="31" t="s">
        <v>1781</v>
      </c>
      <c s="26" t="s">
        <v>52</v>
      </c>
      <c s="32" t="s">
        <v>1054</v>
      </c>
      <c s="33" t="s">
        <v>175</v>
      </c>
      <c s="34">
        <v>3</v>
      </c>
      <c s="35">
        <v>0</v>
      </c>
      <c s="36">
        <f>ROUND(ROUND(H1142,2)*ROUND(G1142,5),2)</f>
      </c>
      <c r="O1142">
        <f>(I1142*21)/100</f>
      </c>
      <c t="s">
        <v>27</v>
      </c>
    </row>
    <row r="1143" spans="1:5" ht="12.75">
      <c r="A1143" s="37" t="s">
        <v>55</v>
      </c>
      <c r="E1143" s="38" t="s">
        <v>58</v>
      </c>
    </row>
    <row r="1144" spans="1:5" ht="12.75">
      <c r="A1144" s="39" t="s">
        <v>57</v>
      </c>
      <c r="E1144" s="40" t="s">
        <v>58</v>
      </c>
    </row>
    <row r="1145" spans="1:5" ht="12.75">
      <c r="A1145" t="s">
        <v>59</v>
      </c>
      <c r="E1145" s="38" t="s">
        <v>58</v>
      </c>
    </row>
    <row r="1146" spans="1:16" ht="12.75">
      <c r="A1146" s="26" t="s">
        <v>50</v>
      </c>
      <c s="31" t="s">
        <v>1782</v>
      </c>
      <c s="31" t="s">
        <v>1783</v>
      </c>
      <c s="26" t="s">
        <v>52</v>
      </c>
      <c s="32" t="s">
        <v>1304</v>
      </c>
      <c s="33" t="s">
        <v>175</v>
      </c>
      <c s="34">
        <v>3</v>
      </c>
      <c s="35">
        <v>0</v>
      </c>
      <c s="36">
        <f>ROUND(ROUND(H1146,2)*ROUND(G1146,5),2)</f>
      </c>
      <c r="O1146">
        <f>(I1146*21)/100</f>
      </c>
      <c t="s">
        <v>27</v>
      </c>
    </row>
    <row r="1147" spans="1:5" ht="12.75">
      <c r="A1147" s="37" t="s">
        <v>55</v>
      </c>
      <c r="E1147" s="38" t="s">
        <v>58</v>
      </c>
    </row>
    <row r="1148" spans="1:5" ht="12.75">
      <c r="A1148" s="39" t="s">
        <v>57</v>
      </c>
      <c r="E1148" s="40" t="s">
        <v>58</v>
      </c>
    </row>
    <row r="1149" spans="1:5" ht="12.75">
      <c r="A1149" t="s">
        <v>59</v>
      </c>
      <c r="E1149" s="38" t="s">
        <v>58</v>
      </c>
    </row>
    <row r="1150" spans="1:16" ht="12.75">
      <c r="A1150" s="26" t="s">
        <v>50</v>
      </c>
      <c s="31" t="s">
        <v>1784</v>
      </c>
      <c s="31" t="s">
        <v>1785</v>
      </c>
      <c s="26" t="s">
        <v>52</v>
      </c>
      <c s="32" t="s">
        <v>1021</v>
      </c>
      <c s="33" t="s">
        <v>175</v>
      </c>
      <c s="34">
        <v>2</v>
      </c>
      <c s="35">
        <v>0</v>
      </c>
      <c s="36">
        <f>ROUND(ROUND(H1150,2)*ROUND(G1150,5),2)</f>
      </c>
      <c r="O1150">
        <f>(I1150*21)/100</f>
      </c>
      <c t="s">
        <v>27</v>
      </c>
    </row>
    <row r="1151" spans="1:5" ht="12.75">
      <c r="A1151" s="37" t="s">
        <v>55</v>
      </c>
      <c r="E1151" s="38" t="s">
        <v>58</v>
      </c>
    </row>
    <row r="1152" spans="1:5" ht="12.75">
      <c r="A1152" s="39" t="s">
        <v>57</v>
      </c>
      <c r="E1152" s="40" t="s">
        <v>58</v>
      </c>
    </row>
    <row r="1153" spans="1:5" ht="12.75">
      <c r="A1153" t="s">
        <v>59</v>
      </c>
      <c r="E1153" s="38" t="s">
        <v>58</v>
      </c>
    </row>
    <row r="1154" spans="1:16" ht="12.75">
      <c r="A1154" s="26" t="s">
        <v>50</v>
      </c>
      <c s="31" t="s">
        <v>1786</v>
      </c>
      <c s="31" t="s">
        <v>1787</v>
      </c>
      <c s="26" t="s">
        <v>52</v>
      </c>
      <c s="32" t="s">
        <v>1379</v>
      </c>
      <c s="33" t="s">
        <v>175</v>
      </c>
      <c s="34">
        <v>3</v>
      </c>
      <c s="35">
        <v>0</v>
      </c>
      <c s="36">
        <f>ROUND(ROUND(H1154,2)*ROUND(G1154,5),2)</f>
      </c>
      <c r="O1154">
        <f>(I1154*21)/100</f>
      </c>
      <c t="s">
        <v>27</v>
      </c>
    </row>
    <row r="1155" spans="1:5" ht="12.75">
      <c r="A1155" s="37" t="s">
        <v>55</v>
      </c>
      <c r="E1155" s="38" t="s">
        <v>58</v>
      </c>
    </row>
    <row r="1156" spans="1:5" ht="12.75">
      <c r="A1156" s="39" t="s">
        <v>57</v>
      </c>
      <c r="E1156" s="40" t="s">
        <v>58</v>
      </c>
    </row>
    <row r="1157" spans="1:5" ht="12.75">
      <c r="A1157" t="s">
        <v>59</v>
      </c>
      <c r="E1157" s="38" t="s">
        <v>58</v>
      </c>
    </row>
    <row r="1158" spans="1:16" ht="12.75">
      <c r="A1158" s="26" t="s">
        <v>50</v>
      </c>
      <c s="31" t="s">
        <v>1788</v>
      </c>
      <c s="31" t="s">
        <v>1789</v>
      </c>
      <c s="26" t="s">
        <v>52</v>
      </c>
      <c s="32" t="s">
        <v>1024</v>
      </c>
      <c s="33" t="s">
        <v>175</v>
      </c>
      <c s="34">
        <v>2</v>
      </c>
      <c s="35">
        <v>0</v>
      </c>
      <c s="36">
        <f>ROUND(ROUND(H1158,2)*ROUND(G1158,5),2)</f>
      </c>
      <c r="O1158">
        <f>(I1158*21)/100</f>
      </c>
      <c t="s">
        <v>27</v>
      </c>
    </row>
    <row r="1159" spans="1:5" ht="12.75">
      <c r="A1159" s="37" t="s">
        <v>55</v>
      </c>
      <c r="E1159" s="38" t="s">
        <v>58</v>
      </c>
    </row>
    <row r="1160" spans="1:5" ht="12.75">
      <c r="A1160" s="39" t="s">
        <v>57</v>
      </c>
      <c r="E1160" s="40" t="s">
        <v>58</v>
      </c>
    </row>
    <row r="1161" spans="1:5" ht="12.75">
      <c r="A1161" t="s">
        <v>59</v>
      </c>
      <c r="E1161" s="38" t="s">
        <v>58</v>
      </c>
    </row>
    <row r="1162" spans="1:16" ht="12.75">
      <c r="A1162" s="26" t="s">
        <v>50</v>
      </c>
      <c s="31" t="s">
        <v>1790</v>
      </c>
      <c s="31" t="s">
        <v>1791</v>
      </c>
      <c s="26" t="s">
        <v>52</v>
      </c>
      <c s="32" t="s">
        <v>1030</v>
      </c>
      <c s="33" t="s">
        <v>175</v>
      </c>
      <c s="34">
        <v>1</v>
      </c>
      <c s="35">
        <v>0</v>
      </c>
      <c s="36">
        <f>ROUND(ROUND(H1162,2)*ROUND(G1162,5),2)</f>
      </c>
      <c r="O1162">
        <f>(I1162*21)/100</f>
      </c>
      <c t="s">
        <v>27</v>
      </c>
    </row>
    <row r="1163" spans="1:5" ht="12.75">
      <c r="A1163" s="37" t="s">
        <v>55</v>
      </c>
      <c r="E1163" s="38" t="s">
        <v>58</v>
      </c>
    </row>
    <row r="1164" spans="1:5" ht="12.75">
      <c r="A1164" s="39" t="s">
        <v>57</v>
      </c>
      <c r="E1164" s="40" t="s">
        <v>58</v>
      </c>
    </row>
    <row r="1165" spans="1:5" ht="12.75">
      <c r="A1165" t="s">
        <v>59</v>
      </c>
      <c r="E1165" s="38" t="s">
        <v>58</v>
      </c>
    </row>
    <row r="1166" spans="1:16" ht="12.75">
      <c r="A1166" s="26" t="s">
        <v>50</v>
      </c>
      <c s="31" t="s">
        <v>1792</v>
      </c>
      <c s="31" t="s">
        <v>1793</v>
      </c>
      <c s="26" t="s">
        <v>52</v>
      </c>
      <c s="32" t="s">
        <v>1794</v>
      </c>
      <c s="33" t="s">
        <v>175</v>
      </c>
      <c s="34">
        <v>1</v>
      </c>
      <c s="35">
        <v>0</v>
      </c>
      <c s="36">
        <f>ROUND(ROUND(H1166,2)*ROUND(G1166,5),2)</f>
      </c>
      <c r="O1166">
        <f>(I1166*21)/100</f>
      </c>
      <c t="s">
        <v>27</v>
      </c>
    </row>
    <row r="1167" spans="1:5" ht="12.75">
      <c r="A1167" s="37" t="s">
        <v>55</v>
      </c>
      <c r="E1167" s="38" t="s">
        <v>58</v>
      </c>
    </row>
    <row r="1168" spans="1:5" ht="12.75">
      <c r="A1168" s="39" t="s">
        <v>57</v>
      </c>
      <c r="E1168" s="40" t="s">
        <v>58</v>
      </c>
    </row>
    <row r="1169" spans="1:5" ht="12.75">
      <c r="A1169" t="s">
        <v>59</v>
      </c>
      <c r="E1169" s="38" t="s">
        <v>58</v>
      </c>
    </row>
    <row r="1170" spans="1:16" ht="12.75">
      <c r="A1170" s="26" t="s">
        <v>50</v>
      </c>
      <c s="31" t="s">
        <v>1795</v>
      </c>
      <c s="31" t="s">
        <v>1796</v>
      </c>
      <c s="26" t="s">
        <v>52</v>
      </c>
      <c s="32" t="s">
        <v>1042</v>
      </c>
      <c s="33" t="s">
        <v>70</v>
      </c>
      <c s="34">
        <v>1</v>
      </c>
      <c s="35">
        <v>0</v>
      </c>
      <c s="36">
        <f>ROUND(ROUND(H1170,2)*ROUND(G1170,5),2)</f>
      </c>
      <c r="O1170">
        <f>(I1170*21)/100</f>
      </c>
      <c t="s">
        <v>27</v>
      </c>
    </row>
    <row r="1171" spans="1:5" ht="12.75">
      <c r="A1171" s="37" t="s">
        <v>55</v>
      </c>
      <c r="E1171" s="38" t="s">
        <v>58</v>
      </c>
    </row>
    <row r="1172" spans="1:5" ht="12.75">
      <c r="A1172" s="39" t="s">
        <v>57</v>
      </c>
      <c r="E1172" s="40" t="s">
        <v>58</v>
      </c>
    </row>
    <row r="1173" spans="1:5" ht="12.75">
      <c r="A1173" t="s">
        <v>59</v>
      </c>
      <c r="E1173" s="38" t="s">
        <v>58</v>
      </c>
    </row>
    <row r="1174" spans="1:18" ht="12.75" customHeight="1">
      <c r="A1174" s="6" t="s">
        <v>47</v>
      </c>
      <c s="6"/>
      <c s="43" t="s">
        <v>1797</v>
      </c>
      <c s="6"/>
      <c s="29" t="s">
        <v>1798</v>
      </c>
      <c s="6"/>
      <c s="6"/>
      <c s="6"/>
      <c s="44">
        <f>0+Q1174</f>
      </c>
      <c r="O1174">
        <f>0+R1174</f>
      </c>
      <c r="Q1174">
        <f>0+I1175+I1179+I1183+I1187+I1191+I1195+I1199+I1203+I1207+I1211+I1215+I1219+I1223</f>
      </c>
      <c>
        <f>0+O1175+O1179+O1183+O1187+O1191+O1195+O1199+O1203+O1207+O1211+O1215+O1219+O1223</f>
      </c>
    </row>
    <row r="1175" spans="1:16" ht="12.75">
      <c r="A1175" s="26" t="s">
        <v>50</v>
      </c>
      <c s="31" t="s">
        <v>1799</v>
      </c>
      <c s="31" t="s">
        <v>1800</v>
      </c>
      <c s="26" t="s">
        <v>52</v>
      </c>
      <c s="32" t="s">
        <v>1801</v>
      </c>
      <c s="33" t="s">
        <v>70</v>
      </c>
      <c s="34">
        <v>1</v>
      </c>
      <c s="35">
        <v>0</v>
      </c>
      <c s="36">
        <f>ROUND(ROUND(H1175,2)*ROUND(G1175,5),2)</f>
      </c>
      <c r="O1175">
        <f>(I1175*21)/100</f>
      </c>
      <c t="s">
        <v>27</v>
      </c>
    </row>
    <row r="1176" spans="1:5" ht="12.75">
      <c r="A1176" s="37" t="s">
        <v>55</v>
      </c>
      <c r="E1176" s="38" t="s">
        <v>58</v>
      </c>
    </row>
    <row r="1177" spans="1:5" ht="12.75">
      <c r="A1177" s="39" t="s">
        <v>57</v>
      </c>
      <c r="E1177" s="40" t="s">
        <v>58</v>
      </c>
    </row>
    <row r="1178" spans="1:5" ht="12.75">
      <c r="A1178" t="s">
        <v>59</v>
      </c>
      <c r="E1178" s="38" t="s">
        <v>58</v>
      </c>
    </row>
    <row r="1179" spans="1:16" ht="12.75">
      <c r="A1179" s="26" t="s">
        <v>50</v>
      </c>
      <c s="31" t="s">
        <v>1802</v>
      </c>
      <c s="31" t="s">
        <v>1803</v>
      </c>
      <c s="26" t="s">
        <v>52</v>
      </c>
      <c s="32" t="s">
        <v>1804</v>
      </c>
      <c s="33" t="s">
        <v>175</v>
      </c>
      <c s="34">
        <v>1</v>
      </c>
      <c s="35">
        <v>0</v>
      </c>
      <c s="36">
        <f>ROUND(ROUND(H1179,2)*ROUND(G1179,5),2)</f>
      </c>
      <c r="O1179">
        <f>(I1179*21)/100</f>
      </c>
      <c t="s">
        <v>27</v>
      </c>
    </row>
    <row r="1180" spans="1:5" ht="12.75">
      <c r="A1180" s="37" t="s">
        <v>55</v>
      </c>
      <c r="E1180" s="38" t="s">
        <v>58</v>
      </c>
    </row>
    <row r="1181" spans="1:5" ht="12.75">
      <c r="A1181" s="39" t="s">
        <v>57</v>
      </c>
      <c r="E1181" s="40" t="s">
        <v>58</v>
      </c>
    </row>
    <row r="1182" spans="1:5" ht="12.75">
      <c r="A1182" t="s">
        <v>59</v>
      </c>
      <c r="E1182" s="38" t="s">
        <v>58</v>
      </c>
    </row>
    <row r="1183" spans="1:16" ht="12.75">
      <c r="A1183" s="26" t="s">
        <v>50</v>
      </c>
      <c s="31" t="s">
        <v>1805</v>
      </c>
      <c s="31" t="s">
        <v>1806</v>
      </c>
      <c s="26" t="s">
        <v>52</v>
      </c>
      <c s="32" t="s">
        <v>1018</v>
      </c>
      <c s="33" t="s">
        <v>175</v>
      </c>
      <c s="34">
        <v>1</v>
      </c>
      <c s="35">
        <v>0</v>
      </c>
      <c s="36">
        <f>ROUND(ROUND(H1183,2)*ROUND(G1183,5),2)</f>
      </c>
      <c r="O1183">
        <f>(I1183*21)/100</f>
      </c>
      <c t="s">
        <v>27</v>
      </c>
    </row>
    <row r="1184" spans="1:5" ht="12.75">
      <c r="A1184" s="37" t="s">
        <v>55</v>
      </c>
      <c r="E1184" s="38" t="s">
        <v>58</v>
      </c>
    </row>
    <row r="1185" spans="1:5" ht="12.75">
      <c r="A1185" s="39" t="s">
        <v>57</v>
      </c>
      <c r="E1185" s="40" t="s">
        <v>58</v>
      </c>
    </row>
    <row r="1186" spans="1:5" ht="12.75">
      <c r="A1186" t="s">
        <v>59</v>
      </c>
      <c r="E1186" s="38" t="s">
        <v>58</v>
      </c>
    </row>
    <row r="1187" spans="1:16" ht="12.75">
      <c r="A1187" s="26" t="s">
        <v>50</v>
      </c>
      <c s="31" t="s">
        <v>1807</v>
      </c>
      <c s="31" t="s">
        <v>1808</v>
      </c>
      <c s="26" t="s">
        <v>52</v>
      </c>
      <c s="32" t="s">
        <v>1054</v>
      </c>
      <c s="33" t="s">
        <v>175</v>
      </c>
      <c s="34">
        <v>2</v>
      </c>
      <c s="35">
        <v>0</v>
      </c>
      <c s="36">
        <f>ROUND(ROUND(H1187,2)*ROUND(G1187,5),2)</f>
      </c>
      <c r="O1187">
        <f>(I1187*21)/100</f>
      </c>
      <c t="s">
        <v>27</v>
      </c>
    </row>
    <row r="1188" spans="1:5" ht="12.75">
      <c r="A1188" s="37" t="s">
        <v>55</v>
      </c>
      <c r="E1188" s="38" t="s">
        <v>58</v>
      </c>
    </row>
    <row r="1189" spans="1:5" ht="12.75">
      <c r="A1189" s="39" t="s">
        <v>57</v>
      </c>
      <c r="E1189" s="40" t="s">
        <v>58</v>
      </c>
    </row>
    <row r="1190" spans="1:5" ht="12.75">
      <c r="A1190" t="s">
        <v>59</v>
      </c>
      <c r="E1190" s="38" t="s">
        <v>58</v>
      </c>
    </row>
    <row r="1191" spans="1:16" ht="12.75">
      <c r="A1191" s="26" t="s">
        <v>50</v>
      </c>
      <c s="31" t="s">
        <v>1809</v>
      </c>
      <c s="31" t="s">
        <v>1810</v>
      </c>
      <c s="26" t="s">
        <v>52</v>
      </c>
      <c s="32" t="s">
        <v>1021</v>
      </c>
      <c s="33" t="s">
        <v>175</v>
      </c>
      <c s="34">
        <v>1</v>
      </c>
      <c s="35">
        <v>0</v>
      </c>
      <c s="36">
        <f>ROUND(ROUND(H1191,2)*ROUND(G1191,5),2)</f>
      </c>
      <c r="O1191">
        <f>(I1191*21)/100</f>
      </c>
      <c t="s">
        <v>27</v>
      </c>
    </row>
    <row r="1192" spans="1:5" ht="12.75">
      <c r="A1192" s="37" t="s">
        <v>55</v>
      </c>
      <c r="E1192" s="38" t="s">
        <v>58</v>
      </c>
    </row>
    <row r="1193" spans="1:5" ht="12.75">
      <c r="A1193" s="39" t="s">
        <v>57</v>
      </c>
      <c r="E1193" s="40" t="s">
        <v>58</v>
      </c>
    </row>
    <row r="1194" spans="1:5" ht="12.75">
      <c r="A1194" t="s">
        <v>59</v>
      </c>
      <c r="E1194" s="38" t="s">
        <v>58</v>
      </c>
    </row>
    <row r="1195" spans="1:16" ht="12.75">
      <c r="A1195" s="26" t="s">
        <v>50</v>
      </c>
      <c s="31" t="s">
        <v>1811</v>
      </c>
      <c s="31" t="s">
        <v>1812</v>
      </c>
      <c s="26" t="s">
        <v>52</v>
      </c>
      <c s="32" t="s">
        <v>1024</v>
      </c>
      <c s="33" t="s">
        <v>175</v>
      </c>
      <c s="34">
        <v>32</v>
      </c>
      <c s="35">
        <v>0</v>
      </c>
      <c s="36">
        <f>ROUND(ROUND(H1195,2)*ROUND(G1195,5),2)</f>
      </c>
      <c r="O1195">
        <f>(I1195*21)/100</f>
      </c>
      <c t="s">
        <v>27</v>
      </c>
    </row>
    <row r="1196" spans="1:5" ht="12.75">
      <c r="A1196" s="37" t="s">
        <v>55</v>
      </c>
      <c r="E1196" s="38" t="s">
        <v>58</v>
      </c>
    </row>
    <row r="1197" spans="1:5" ht="12.75">
      <c r="A1197" s="39" t="s">
        <v>57</v>
      </c>
      <c r="E1197" s="40" t="s">
        <v>58</v>
      </c>
    </row>
    <row r="1198" spans="1:5" ht="12.75">
      <c r="A1198" t="s">
        <v>59</v>
      </c>
      <c r="E1198" s="38" t="s">
        <v>58</v>
      </c>
    </row>
    <row r="1199" spans="1:16" ht="12.75">
      <c r="A1199" s="26" t="s">
        <v>50</v>
      </c>
      <c s="31" t="s">
        <v>1813</v>
      </c>
      <c s="31" t="s">
        <v>1814</v>
      </c>
      <c s="26" t="s">
        <v>52</v>
      </c>
      <c s="32" t="s">
        <v>1027</v>
      </c>
      <c s="33" t="s">
        <v>175</v>
      </c>
      <c s="34">
        <v>9</v>
      </c>
      <c s="35">
        <v>0</v>
      </c>
      <c s="36">
        <f>ROUND(ROUND(H1199,2)*ROUND(G1199,5),2)</f>
      </c>
      <c r="O1199">
        <f>(I1199*21)/100</f>
      </c>
      <c t="s">
        <v>27</v>
      </c>
    </row>
    <row r="1200" spans="1:5" ht="12.75">
      <c r="A1200" s="37" t="s">
        <v>55</v>
      </c>
      <c r="E1200" s="38" t="s">
        <v>58</v>
      </c>
    </row>
    <row r="1201" spans="1:5" ht="12.75">
      <c r="A1201" s="39" t="s">
        <v>57</v>
      </c>
      <c r="E1201" s="40" t="s">
        <v>58</v>
      </c>
    </row>
    <row r="1202" spans="1:5" ht="12.75">
      <c r="A1202" t="s">
        <v>59</v>
      </c>
      <c r="E1202" s="38" t="s">
        <v>58</v>
      </c>
    </row>
    <row r="1203" spans="1:16" ht="12.75">
      <c r="A1203" s="26" t="s">
        <v>50</v>
      </c>
      <c s="31" t="s">
        <v>1815</v>
      </c>
      <c s="31" t="s">
        <v>1816</v>
      </c>
      <c s="26" t="s">
        <v>52</v>
      </c>
      <c s="32" t="s">
        <v>1030</v>
      </c>
      <c s="33" t="s">
        <v>175</v>
      </c>
      <c s="34">
        <v>2</v>
      </c>
      <c s="35">
        <v>0</v>
      </c>
      <c s="36">
        <f>ROUND(ROUND(H1203,2)*ROUND(G1203,5),2)</f>
      </c>
      <c r="O1203">
        <f>(I1203*21)/100</f>
      </c>
      <c t="s">
        <v>27</v>
      </c>
    </row>
    <row r="1204" spans="1:5" ht="12.75">
      <c r="A1204" s="37" t="s">
        <v>55</v>
      </c>
      <c r="E1204" s="38" t="s">
        <v>58</v>
      </c>
    </row>
    <row r="1205" spans="1:5" ht="12.75">
      <c r="A1205" s="39" t="s">
        <v>57</v>
      </c>
      <c r="E1205" s="40" t="s">
        <v>58</v>
      </c>
    </row>
    <row r="1206" spans="1:5" ht="12.75">
      <c r="A1206" t="s">
        <v>59</v>
      </c>
      <c r="E1206" s="38" t="s">
        <v>58</v>
      </c>
    </row>
    <row r="1207" spans="1:16" ht="12.75">
      <c r="A1207" s="26" t="s">
        <v>50</v>
      </c>
      <c s="31" t="s">
        <v>1817</v>
      </c>
      <c s="31" t="s">
        <v>1818</v>
      </c>
      <c s="26" t="s">
        <v>52</v>
      </c>
      <c s="32" t="s">
        <v>1066</v>
      </c>
      <c s="33" t="s">
        <v>175</v>
      </c>
      <c s="34">
        <v>3</v>
      </c>
      <c s="35">
        <v>0</v>
      </c>
      <c s="36">
        <f>ROUND(ROUND(H1207,2)*ROUND(G1207,5),2)</f>
      </c>
      <c r="O1207">
        <f>(I1207*21)/100</f>
      </c>
      <c t="s">
        <v>27</v>
      </c>
    </row>
    <row r="1208" spans="1:5" ht="12.75">
      <c r="A1208" s="37" t="s">
        <v>55</v>
      </c>
      <c r="E1208" s="38" t="s">
        <v>58</v>
      </c>
    </row>
    <row r="1209" spans="1:5" ht="12.75">
      <c r="A1209" s="39" t="s">
        <v>57</v>
      </c>
      <c r="E1209" s="40" t="s">
        <v>58</v>
      </c>
    </row>
    <row r="1210" spans="1:5" ht="12.75">
      <c r="A1210" t="s">
        <v>59</v>
      </c>
      <c r="E1210" s="38" t="s">
        <v>58</v>
      </c>
    </row>
    <row r="1211" spans="1:16" ht="12.75">
      <c r="A1211" s="26" t="s">
        <v>50</v>
      </c>
      <c s="31" t="s">
        <v>1819</v>
      </c>
      <c s="31" t="s">
        <v>1820</v>
      </c>
      <c s="26" t="s">
        <v>52</v>
      </c>
      <c s="32" t="s">
        <v>1077</v>
      </c>
      <c s="33" t="s">
        <v>175</v>
      </c>
      <c s="34">
        <v>1</v>
      </c>
      <c s="35">
        <v>0</v>
      </c>
      <c s="36">
        <f>ROUND(ROUND(H1211,2)*ROUND(G1211,5),2)</f>
      </c>
      <c r="O1211">
        <f>(I1211*21)/100</f>
      </c>
      <c t="s">
        <v>27</v>
      </c>
    </row>
    <row r="1212" spans="1:5" ht="12.75">
      <c r="A1212" s="37" t="s">
        <v>55</v>
      </c>
      <c r="E1212" s="38" t="s">
        <v>58</v>
      </c>
    </row>
    <row r="1213" spans="1:5" ht="12.75">
      <c r="A1213" s="39" t="s">
        <v>57</v>
      </c>
      <c r="E1213" s="40" t="s">
        <v>58</v>
      </c>
    </row>
    <row r="1214" spans="1:5" ht="12.75">
      <c r="A1214" t="s">
        <v>59</v>
      </c>
      <c r="E1214" s="38" t="s">
        <v>58</v>
      </c>
    </row>
    <row r="1215" spans="1:16" ht="12.75">
      <c r="A1215" s="26" t="s">
        <v>50</v>
      </c>
      <c s="31" t="s">
        <v>1821</v>
      </c>
      <c s="31" t="s">
        <v>1822</v>
      </c>
      <c s="26" t="s">
        <v>52</v>
      </c>
      <c s="32" t="s">
        <v>1039</v>
      </c>
      <c s="33" t="s">
        <v>175</v>
      </c>
      <c s="34">
        <v>1</v>
      </c>
      <c s="35">
        <v>0</v>
      </c>
      <c s="36">
        <f>ROUND(ROUND(H1215,2)*ROUND(G1215,5),2)</f>
      </c>
      <c r="O1215">
        <f>(I1215*21)/100</f>
      </c>
      <c t="s">
        <v>27</v>
      </c>
    </row>
    <row r="1216" spans="1:5" ht="12.75">
      <c r="A1216" s="37" t="s">
        <v>55</v>
      </c>
      <c r="E1216" s="38" t="s">
        <v>58</v>
      </c>
    </row>
    <row r="1217" spans="1:5" ht="12.75">
      <c r="A1217" s="39" t="s">
        <v>57</v>
      </c>
      <c r="E1217" s="40" t="s">
        <v>58</v>
      </c>
    </row>
    <row r="1218" spans="1:5" ht="12.75">
      <c r="A1218" t="s">
        <v>59</v>
      </c>
      <c r="E1218" s="38" t="s">
        <v>58</v>
      </c>
    </row>
    <row r="1219" spans="1:16" ht="12.75">
      <c r="A1219" s="26" t="s">
        <v>50</v>
      </c>
      <c s="31" t="s">
        <v>1823</v>
      </c>
      <c s="31" t="s">
        <v>1824</v>
      </c>
      <c s="26" t="s">
        <v>52</v>
      </c>
      <c s="32" t="s">
        <v>1080</v>
      </c>
      <c s="33" t="s">
        <v>175</v>
      </c>
      <c s="34">
        <v>3</v>
      </c>
      <c s="35">
        <v>0</v>
      </c>
      <c s="36">
        <f>ROUND(ROUND(H1219,2)*ROUND(G1219,5),2)</f>
      </c>
      <c r="O1219">
        <f>(I1219*21)/100</f>
      </c>
      <c t="s">
        <v>27</v>
      </c>
    </row>
    <row r="1220" spans="1:5" ht="12.75">
      <c r="A1220" s="37" t="s">
        <v>55</v>
      </c>
      <c r="E1220" s="38" t="s">
        <v>58</v>
      </c>
    </row>
    <row r="1221" spans="1:5" ht="12.75">
      <c r="A1221" s="39" t="s">
        <v>57</v>
      </c>
      <c r="E1221" s="40" t="s">
        <v>58</v>
      </c>
    </row>
    <row r="1222" spans="1:5" ht="12.75">
      <c r="A1222" t="s">
        <v>59</v>
      </c>
      <c r="E1222" s="38" t="s">
        <v>58</v>
      </c>
    </row>
    <row r="1223" spans="1:16" ht="12.75">
      <c r="A1223" s="26" t="s">
        <v>50</v>
      </c>
      <c s="31" t="s">
        <v>1825</v>
      </c>
      <c s="31" t="s">
        <v>1826</v>
      </c>
      <c s="26" t="s">
        <v>52</v>
      </c>
      <c s="32" t="s">
        <v>1042</v>
      </c>
      <c s="33" t="s">
        <v>70</v>
      </c>
      <c s="34">
        <v>1</v>
      </c>
      <c s="35">
        <v>0</v>
      </c>
      <c s="36">
        <f>ROUND(ROUND(H1223,2)*ROUND(G1223,5),2)</f>
      </c>
      <c r="O1223">
        <f>(I1223*21)/100</f>
      </c>
      <c t="s">
        <v>27</v>
      </c>
    </row>
    <row r="1224" spans="1:5" ht="12.75">
      <c r="A1224" s="37" t="s">
        <v>55</v>
      </c>
      <c r="E1224" s="38" t="s">
        <v>58</v>
      </c>
    </row>
    <row r="1225" spans="1:5" ht="12.75">
      <c r="A1225" s="39" t="s">
        <v>57</v>
      </c>
      <c r="E1225" s="40" t="s">
        <v>58</v>
      </c>
    </row>
    <row r="1226" spans="1:5" ht="12.75">
      <c r="A1226" t="s">
        <v>59</v>
      </c>
      <c r="E1226"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74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0+O9+O70+O103+O160+O205+O338+O415+O536+O697+O710</f>
      </c>
      <c t="s">
        <v>26</v>
      </c>
    </row>
    <row r="3" spans="1:16" ht="15" customHeight="1">
      <c r="A3" t="s">
        <v>11</v>
      </c>
      <c s="12" t="s">
        <v>13</v>
      </c>
      <c s="13" t="s">
        <v>14</v>
      </c>
      <c s="1"/>
      <c s="14" t="s">
        <v>15</v>
      </c>
      <c s="1"/>
      <c s="9"/>
      <c s="8" t="s">
        <v>1827</v>
      </c>
      <c s="41">
        <f>0+I9+I70+I103+I160+I205+I338+I415+I536+I697+I710</f>
      </c>
      <c r="O3" t="s">
        <v>22</v>
      </c>
      <c t="s">
        <v>27</v>
      </c>
    </row>
    <row r="4" spans="1:16" ht="15" customHeight="1">
      <c r="A4" t="s">
        <v>16</v>
      </c>
      <c s="12" t="s">
        <v>17</v>
      </c>
      <c s="13" t="s">
        <v>61</v>
      </c>
      <c s="1"/>
      <c s="14" t="s">
        <v>62</v>
      </c>
      <c s="1"/>
      <c s="1"/>
      <c s="11"/>
      <c s="11"/>
      <c r="O4" t="s">
        <v>23</v>
      </c>
      <c t="s">
        <v>27</v>
      </c>
    </row>
    <row r="5" spans="1:16" ht="12.75" customHeight="1">
      <c r="A5" t="s">
        <v>20</v>
      </c>
      <c s="16" t="s">
        <v>21</v>
      </c>
      <c s="17" t="s">
        <v>1827</v>
      </c>
      <c s="6"/>
      <c s="18" t="s">
        <v>1828</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648</v>
      </c>
      <c s="27"/>
      <c s="29" t="s">
        <v>1009</v>
      </c>
      <c s="27"/>
      <c s="27"/>
      <c s="27"/>
      <c s="30">
        <f>0+Q9</f>
      </c>
      <c r="O9">
        <f>0+R9</f>
      </c>
      <c r="Q9">
        <f>0+I10+I14+I18+I22+I26+I30+I34+I38+I42+I46+I50+I54+I58+I62+I66</f>
      </c>
      <c>
        <f>0+O10+O14+O18+O22+O26+O30+O34+O38+O42+O46+O50+O54+O58+O62+O66</f>
      </c>
    </row>
    <row r="10" spans="1:16" ht="38.25">
      <c r="A10" s="26" t="s">
        <v>50</v>
      </c>
      <c s="31" t="s">
        <v>1830</v>
      </c>
      <c s="31" t="s">
        <v>1831</v>
      </c>
      <c s="26" t="s">
        <v>52</v>
      </c>
      <c s="32" t="s">
        <v>1832</v>
      </c>
      <c s="33" t="s">
        <v>175</v>
      </c>
      <c s="34">
        <v>10</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1833</v>
      </c>
      <c s="31" t="s">
        <v>1834</v>
      </c>
      <c s="26" t="s">
        <v>52</v>
      </c>
      <c s="32" t="s">
        <v>1835</v>
      </c>
      <c s="33" t="s">
        <v>175</v>
      </c>
      <c s="34">
        <v>10</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38.25">
      <c r="A18" s="26" t="s">
        <v>50</v>
      </c>
      <c s="31" t="s">
        <v>1836</v>
      </c>
      <c s="31" t="s">
        <v>1837</v>
      </c>
      <c s="26" t="s">
        <v>52</v>
      </c>
      <c s="32" t="s">
        <v>1838</v>
      </c>
      <c s="33" t="s">
        <v>175</v>
      </c>
      <c s="34">
        <v>2</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25.5">
      <c r="A22" s="26" t="s">
        <v>50</v>
      </c>
      <c s="31" t="s">
        <v>1839</v>
      </c>
      <c s="31" t="s">
        <v>1840</v>
      </c>
      <c s="26" t="s">
        <v>52</v>
      </c>
      <c s="32" t="s">
        <v>1841</v>
      </c>
      <c s="33" t="s">
        <v>175</v>
      </c>
      <c s="34">
        <v>1</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25.5">
      <c r="A26" s="26" t="s">
        <v>50</v>
      </c>
      <c s="31" t="s">
        <v>1842</v>
      </c>
      <c s="31" t="s">
        <v>1843</v>
      </c>
      <c s="26" t="s">
        <v>52</v>
      </c>
      <c s="32" t="s">
        <v>1844</v>
      </c>
      <c s="33" t="s">
        <v>175</v>
      </c>
      <c s="34">
        <v>17</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25.5">
      <c r="A30" s="26" t="s">
        <v>50</v>
      </c>
      <c s="31" t="s">
        <v>1845</v>
      </c>
      <c s="31" t="s">
        <v>1846</v>
      </c>
      <c s="26" t="s">
        <v>52</v>
      </c>
      <c s="32" t="s">
        <v>1847</v>
      </c>
      <c s="33" t="s">
        <v>175</v>
      </c>
      <c s="34">
        <v>1</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25.5">
      <c r="A34" s="26" t="s">
        <v>50</v>
      </c>
      <c s="31" t="s">
        <v>1848</v>
      </c>
      <c s="31" t="s">
        <v>1849</v>
      </c>
      <c s="26" t="s">
        <v>52</v>
      </c>
      <c s="32" t="s">
        <v>1850</v>
      </c>
      <c s="33" t="s">
        <v>175</v>
      </c>
      <c s="34">
        <v>2</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1851</v>
      </c>
      <c s="31" t="s">
        <v>1852</v>
      </c>
      <c s="26" t="s">
        <v>52</v>
      </c>
      <c s="32" t="s">
        <v>1853</v>
      </c>
      <c s="33" t="s">
        <v>175</v>
      </c>
      <c s="34">
        <v>1</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25.5">
      <c r="A42" s="26" t="s">
        <v>50</v>
      </c>
      <c s="31" t="s">
        <v>1854</v>
      </c>
      <c s="31" t="s">
        <v>1855</v>
      </c>
      <c s="26" t="s">
        <v>52</v>
      </c>
      <c s="32" t="s">
        <v>1856</v>
      </c>
      <c s="33" t="s">
        <v>175</v>
      </c>
      <c s="34">
        <v>2</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38.25">
      <c r="A46" s="26" t="s">
        <v>50</v>
      </c>
      <c s="31" t="s">
        <v>1857</v>
      </c>
      <c s="31" t="s">
        <v>1858</v>
      </c>
      <c s="26" t="s">
        <v>52</v>
      </c>
      <c s="32" t="s">
        <v>1859</v>
      </c>
      <c s="33" t="s">
        <v>175</v>
      </c>
      <c s="34">
        <v>1</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1860</v>
      </c>
      <c s="31" t="s">
        <v>1861</v>
      </c>
      <c s="26" t="s">
        <v>52</v>
      </c>
      <c s="32" t="s">
        <v>1862</v>
      </c>
      <c s="33" t="s">
        <v>175</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6" ht="12.75">
      <c r="A54" s="26" t="s">
        <v>50</v>
      </c>
      <c s="31" t="s">
        <v>1863</v>
      </c>
      <c s="31" t="s">
        <v>1864</v>
      </c>
      <c s="26" t="s">
        <v>52</v>
      </c>
      <c s="32" t="s">
        <v>1865</v>
      </c>
      <c s="33" t="s">
        <v>175</v>
      </c>
      <c s="34">
        <v>1</v>
      </c>
      <c s="35">
        <v>0</v>
      </c>
      <c s="36">
        <f>ROUND(ROUND(H54,2)*ROUND(G54,5),2)</f>
      </c>
      <c r="O54">
        <f>(I54*21)/100</f>
      </c>
      <c t="s">
        <v>27</v>
      </c>
    </row>
    <row r="55" spans="1:5" ht="12.75">
      <c r="A55" s="37" t="s">
        <v>55</v>
      </c>
      <c r="E55" s="38" t="s">
        <v>58</v>
      </c>
    </row>
    <row r="56" spans="1:5" ht="12.75">
      <c r="A56" s="39" t="s">
        <v>57</v>
      </c>
      <c r="E56" s="40" t="s">
        <v>58</v>
      </c>
    </row>
    <row r="57" spans="1:5" ht="12.75">
      <c r="A57" t="s">
        <v>59</v>
      </c>
      <c r="E57" s="38" t="s">
        <v>58</v>
      </c>
    </row>
    <row r="58" spans="1:16" ht="12.75">
      <c r="A58" s="26" t="s">
        <v>50</v>
      </c>
      <c s="31" t="s">
        <v>1866</v>
      </c>
      <c s="31" t="s">
        <v>1867</v>
      </c>
      <c s="26" t="s">
        <v>52</v>
      </c>
      <c s="32" t="s">
        <v>1868</v>
      </c>
      <c s="33" t="s">
        <v>175</v>
      </c>
      <c s="34">
        <v>820</v>
      </c>
      <c s="35">
        <v>0</v>
      </c>
      <c s="36">
        <f>ROUND(ROUND(H58,2)*ROUND(G58,5),2)</f>
      </c>
      <c r="O58">
        <f>(I58*21)/100</f>
      </c>
      <c t="s">
        <v>27</v>
      </c>
    </row>
    <row r="59" spans="1:5" ht="12.75">
      <c r="A59" s="37" t="s">
        <v>55</v>
      </c>
      <c r="E59" s="38" t="s">
        <v>58</v>
      </c>
    </row>
    <row r="60" spans="1:5" ht="12.75">
      <c r="A60" s="39" t="s">
        <v>57</v>
      </c>
      <c r="E60" s="40" t="s">
        <v>58</v>
      </c>
    </row>
    <row r="61" spans="1:5" ht="12.75">
      <c r="A61" t="s">
        <v>59</v>
      </c>
      <c r="E61" s="38" t="s">
        <v>58</v>
      </c>
    </row>
    <row r="62" spans="1:16" ht="12.75">
      <c r="A62" s="26" t="s">
        <v>50</v>
      </c>
      <c s="31" t="s">
        <v>1869</v>
      </c>
      <c s="31" t="s">
        <v>1870</v>
      </c>
      <c s="26" t="s">
        <v>52</v>
      </c>
      <c s="32" t="s">
        <v>1871</v>
      </c>
      <c s="33" t="s">
        <v>175</v>
      </c>
      <c s="34">
        <v>12</v>
      </c>
      <c s="35">
        <v>0</v>
      </c>
      <c s="36">
        <f>ROUND(ROUND(H62,2)*ROUND(G62,5),2)</f>
      </c>
      <c r="O62">
        <f>(I62*21)/100</f>
      </c>
      <c t="s">
        <v>27</v>
      </c>
    </row>
    <row r="63" spans="1:5" ht="12.75">
      <c r="A63" s="37" t="s">
        <v>55</v>
      </c>
      <c r="E63" s="38" t="s">
        <v>58</v>
      </c>
    </row>
    <row r="64" spans="1:5" ht="12.75">
      <c r="A64" s="39" t="s">
        <v>57</v>
      </c>
      <c r="E64" s="40" t="s">
        <v>58</v>
      </c>
    </row>
    <row r="65" spans="1:5" ht="12.75">
      <c r="A65" t="s">
        <v>59</v>
      </c>
      <c r="E65" s="38" t="s">
        <v>58</v>
      </c>
    </row>
    <row r="66" spans="1:16" ht="12.75">
      <c r="A66" s="26" t="s">
        <v>50</v>
      </c>
      <c s="31" t="s">
        <v>1872</v>
      </c>
      <c s="31" t="s">
        <v>1873</v>
      </c>
      <c s="26" t="s">
        <v>52</v>
      </c>
      <c s="32" t="s">
        <v>1874</v>
      </c>
      <c s="33" t="s">
        <v>1875</v>
      </c>
      <c s="34">
        <v>1</v>
      </c>
      <c s="35">
        <v>0</v>
      </c>
      <c s="36">
        <f>ROUND(ROUND(H66,2)*ROUND(G66,5),2)</f>
      </c>
      <c r="O66">
        <f>(I66*21)/100</f>
      </c>
      <c t="s">
        <v>27</v>
      </c>
    </row>
    <row r="67" spans="1:5" ht="12.75">
      <c r="A67" s="37" t="s">
        <v>55</v>
      </c>
      <c r="E67" s="38" t="s">
        <v>58</v>
      </c>
    </row>
    <row r="68" spans="1:5" ht="12.75">
      <c r="A68" s="39" t="s">
        <v>57</v>
      </c>
      <c r="E68" s="40" t="s">
        <v>58</v>
      </c>
    </row>
    <row r="69" spans="1:5" ht="12.75">
      <c r="A69" t="s">
        <v>59</v>
      </c>
      <c r="E69" s="38" t="s">
        <v>58</v>
      </c>
    </row>
    <row r="70" spans="1:18" ht="12.75" customHeight="1">
      <c r="A70" s="6" t="s">
        <v>47</v>
      </c>
      <c s="6"/>
      <c s="43" t="s">
        <v>704</v>
      </c>
      <c s="6"/>
      <c s="29" t="s">
        <v>1043</v>
      </c>
      <c s="6"/>
      <c s="6"/>
      <c s="6"/>
      <c s="44">
        <f>0+Q70</f>
      </c>
      <c r="O70">
        <f>0+R70</f>
      </c>
      <c r="Q70">
        <f>0+I71+I75+I79+I83+I87+I91+I95+I99</f>
      </c>
      <c>
        <f>0+O71+O75+O79+O83+O87+O91+O95+O99</f>
      </c>
    </row>
    <row r="71" spans="1:16" ht="25.5">
      <c r="A71" s="26" t="s">
        <v>50</v>
      </c>
      <c s="31" t="s">
        <v>1876</v>
      </c>
      <c s="31" t="s">
        <v>1877</v>
      </c>
      <c s="26" t="s">
        <v>52</v>
      </c>
      <c s="32" t="s">
        <v>1878</v>
      </c>
      <c s="33" t="s">
        <v>175</v>
      </c>
      <c s="34">
        <v>2</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58</v>
      </c>
    </row>
    <row r="75" spans="1:16" ht="25.5">
      <c r="A75" s="26" t="s">
        <v>50</v>
      </c>
      <c s="31" t="s">
        <v>1879</v>
      </c>
      <c s="31" t="s">
        <v>1880</v>
      </c>
      <c s="26" t="s">
        <v>52</v>
      </c>
      <c s="32" t="s">
        <v>1881</v>
      </c>
      <c s="33" t="s">
        <v>175</v>
      </c>
      <c s="34">
        <v>1</v>
      </c>
      <c s="35">
        <v>0</v>
      </c>
      <c s="36">
        <f>ROUND(ROUND(H75,2)*ROUND(G75,5),2)</f>
      </c>
      <c r="O75">
        <f>(I75*21)/100</f>
      </c>
      <c t="s">
        <v>27</v>
      </c>
    </row>
    <row r="76" spans="1:5" ht="12.75">
      <c r="A76" s="37" t="s">
        <v>55</v>
      </c>
      <c r="E76" s="38" t="s">
        <v>58</v>
      </c>
    </row>
    <row r="77" spans="1:5" ht="12.75">
      <c r="A77" s="39" t="s">
        <v>57</v>
      </c>
      <c r="E77" s="40" t="s">
        <v>58</v>
      </c>
    </row>
    <row r="78" spans="1:5" ht="12.75">
      <c r="A78" t="s">
        <v>59</v>
      </c>
      <c r="E78" s="38" t="s">
        <v>58</v>
      </c>
    </row>
    <row r="79" spans="1:16" ht="12.75">
      <c r="A79" s="26" t="s">
        <v>50</v>
      </c>
      <c s="31" t="s">
        <v>1882</v>
      </c>
      <c s="31" t="s">
        <v>1883</v>
      </c>
      <c s="26" t="s">
        <v>52</v>
      </c>
      <c s="32" t="s">
        <v>1884</v>
      </c>
      <c s="33" t="s">
        <v>76</v>
      </c>
      <c s="34">
        <v>35</v>
      </c>
      <c s="35">
        <v>0</v>
      </c>
      <c s="36">
        <f>ROUND(ROUND(H79,2)*ROUND(G79,5),2)</f>
      </c>
      <c r="O79">
        <f>(I79*21)/100</f>
      </c>
      <c t="s">
        <v>27</v>
      </c>
    </row>
    <row r="80" spans="1:5" ht="12.75">
      <c r="A80" s="37" t="s">
        <v>55</v>
      </c>
      <c r="E80" s="38" t="s">
        <v>58</v>
      </c>
    </row>
    <row r="81" spans="1:5" ht="12.75">
      <c r="A81" s="39" t="s">
        <v>57</v>
      </c>
      <c r="E81" s="40" t="s">
        <v>58</v>
      </c>
    </row>
    <row r="82" spans="1:5" ht="12.75">
      <c r="A82" t="s">
        <v>59</v>
      </c>
      <c r="E82" s="38" t="s">
        <v>58</v>
      </c>
    </row>
    <row r="83" spans="1:16" ht="12.75">
      <c r="A83" s="26" t="s">
        <v>50</v>
      </c>
      <c s="31" t="s">
        <v>1885</v>
      </c>
      <c s="31" t="s">
        <v>1886</v>
      </c>
      <c s="26" t="s">
        <v>52</v>
      </c>
      <c s="32" t="s">
        <v>1887</v>
      </c>
      <c s="33" t="s">
        <v>175</v>
      </c>
      <c s="34">
        <v>50</v>
      </c>
      <c s="35">
        <v>0</v>
      </c>
      <c s="36">
        <f>ROUND(ROUND(H83,2)*ROUND(G83,5),2)</f>
      </c>
      <c r="O83">
        <f>(I83*21)/100</f>
      </c>
      <c t="s">
        <v>27</v>
      </c>
    </row>
    <row r="84" spans="1:5" ht="12.75">
      <c r="A84" s="37" t="s">
        <v>55</v>
      </c>
      <c r="E84" s="38" t="s">
        <v>58</v>
      </c>
    </row>
    <row r="85" spans="1:5" ht="12.75">
      <c r="A85" s="39" t="s">
        <v>57</v>
      </c>
      <c r="E85" s="40" t="s">
        <v>58</v>
      </c>
    </row>
    <row r="86" spans="1:5" ht="12.75">
      <c r="A86" t="s">
        <v>59</v>
      </c>
      <c r="E86" s="38" t="s">
        <v>58</v>
      </c>
    </row>
    <row r="87" spans="1:16" ht="12.75">
      <c r="A87" s="26" t="s">
        <v>50</v>
      </c>
      <c s="31" t="s">
        <v>1888</v>
      </c>
      <c s="31" t="s">
        <v>1889</v>
      </c>
      <c s="26" t="s">
        <v>52</v>
      </c>
      <c s="32" t="s">
        <v>1890</v>
      </c>
      <c s="33" t="s">
        <v>76</v>
      </c>
      <c s="34">
        <v>30</v>
      </c>
      <c s="35">
        <v>0</v>
      </c>
      <c s="36">
        <f>ROUND(ROUND(H87,2)*ROUND(G87,5),2)</f>
      </c>
      <c r="O87">
        <f>(I87*21)/100</f>
      </c>
      <c t="s">
        <v>27</v>
      </c>
    </row>
    <row r="88" spans="1:5" ht="12.75">
      <c r="A88" s="37" t="s">
        <v>55</v>
      </c>
      <c r="E88" s="38" t="s">
        <v>58</v>
      </c>
    </row>
    <row r="89" spans="1:5" ht="12.75">
      <c r="A89" s="39" t="s">
        <v>57</v>
      </c>
      <c r="E89" s="40" t="s">
        <v>58</v>
      </c>
    </row>
    <row r="90" spans="1:5" ht="12.75">
      <c r="A90" t="s">
        <v>59</v>
      </c>
      <c r="E90" s="38" t="s">
        <v>58</v>
      </c>
    </row>
    <row r="91" spans="1:16" ht="12.75">
      <c r="A91" s="26" t="s">
        <v>50</v>
      </c>
      <c s="31" t="s">
        <v>1891</v>
      </c>
      <c s="31" t="s">
        <v>1892</v>
      </c>
      <c s="26" t="s">
        <v>52</v>
      </c>
      <c s="32" t="s">
        <v>1893</v>
      </c>
      <c s="33" t="s">
        <v>76</v>
      </c>
      <c s="34">
        <v>40</v>
      </c>
      <c s="35">
        <v>0</v>
      </c>
      <c s="36">
        <f>ROUND(ROUND(H91,2)*ROUND(G91,5),2)</f>
      </c>
      <c r="O91">
        <f>(I91*21)/100</f>
      </c>
      <c t="s">
        <v>27</v>
      </c>
    </row>
    <row r="92" spans="1:5" ht="12.75">
      <c r="A92" s="37" t="s">
        <v>55</v>
      </c>
      <c r="E92" s="38" t="s">
        <v>58</v>
      </c>
    </row>
    <row r="93" spans="1:5" ht="12.75">
      <c r="A93" s="39" t="s">
        <v>57</v>
      </c>
      <c r="E93" s="40" t="s">
        <v>58</v>
      </c>
    </row>
    <row r="94" spans="1:5" ht="12.75">
      <c r="A94" t="s">
        <v>59</v>
      </c>
      <c r="E94" s="38" t="s">
        <v>58</v>
      </c>
    </row>
    <row r="95" spans="1:16" ht="12.75">
      <c r="A95" s="26" t="s">
        <v>50</v>
      </c>
      <c s="31" t="s">
        <v>1894</v>
      </c>
      <c s="31" t="s">
        <v>1895</v>
      </c>
      <c s="26" t="s">
        <v>52</v>
      </c>
      <c s="32" t="s">
        <v>1874</v>
      </c>
      <c s="33" t="s">
        <v>1875</v>
      </c>
      <c s="34">
        <v>1</v>
      </c>
      <c s="35">
        <v>0</v>
      </c>
      <c s="36">
        <f>ROUND(ROUND(H95,2)*ROUND(G95,5),2)</f>
      </c>
      <c r="O95">
        <f>(I95*21)/100</f>
      </c>
      <c t="s">
        <v>27</v>
      </c>
    </row>
    <row r="96" spans="1:5" ht="12.75">
      <c r="A96" s="37" t="s">
        <v>55</v>
      </c>
      <c r="E96" s="38" t="s">
        <v>58</v>
      </c>
    </row>
    <row r="97" spans="1:5" ht="12.75">
      <c r="A97" s="39" t="s">
        <v>57</v>
      </c>
      <c r="E97" s="40" t="s">
        <v>58</v>
      </c>
    </row>
    <row r="98" spans="1:5" ht="12.75">
      <c r="A98" t="s">
        <v>59</v>
      </c>
      <c r="E98" s="38" t="s">
        <v>58</v>
      </c>
    </row>
    <row r="99" spans="1:16" ht="12.75">
      <c r="A99" s="26" t="s">
        <v>50</v>
      </c>
      <c s="31" t="s">
        <v>1896</v>
      </c>
      <c s="31" t="s">
        <v>1897</v>
      </c>
      <c s="26" t="s">
        <v>52</v>
      </c>
      <c s="32" t="s">
        <v>1898</v>
      </c>
      <c s="33" t="s">
        <v>135</v>
      </c>
      <c s="34">
        <v>2</v>
      </c>
      <c s="35">
        <v>0</v>
      </c>
      <c s="36">
        <f>ROUND(ROUND(H99,2)*ROUND(G99,5),2)</f>
      </c>
      <c r="O99">
        <f>(I99*21)/100</f>
      </c>
      <c t="s">
        <v>27</v>
      </c>
    </row>
    <row r="100" spans="1:5" ht="12.75">
      <c r="A100" s="37" t="s">
        <v>55</v>
      </c>
      <c r="E100" s="38" t="s">
        <v>58</v>
      </c>
    </row>
    <row r="101" spans="1:5" ht="12.75">
      <c r="A101" s="39" t="s">
        <v>57</v>
      </c>
      <c r="E101" s="40" t="s">
        <v>58</v>
      </c>
    </row>
    <row r="102" spans="1:5" ht="12.75">
      <c r="A102" t="s">
        <v>59</v>
      </c>
      <c r="E102" s="38" t="s">
        <v>58</v>
      </c>
    </row>
    <row r="103" spans="1:18" ht="12.75" customHeight="1">
      <c r="A103" s="6" t="s">
        <v>47</v>
      </c>
      <c s="6"/>
      <c s="43" t="s">
        <v>707</v>
      </c>
      <c s="6"/>
      <c s="29" t="s">
        <v>1083</v>
      </c>
      <c s="6"/>
      <c s="6"/>
      <c s="6"/>
      <c s="44">
        <f>0+Q103</f>
      </c>
      <c r="O103">
        <f>0+R103</f>
      </c>
      <c r="Q103">
        <f>0+I104+I108+I112+I116+I120+I124+I128+I132+I136+I140+I144+I148+I152+I156</f>
      </c>
      <c>
        <f>0+O104+O108+O112+O116+O120+O124+O128+O132+O136+O140+O144+O148+O152+O156</f>
      </c>
    </row>
    <row r="104" spans="1:16" ht="25.5">
      <c r="A104" s="26" t="s">
        <v>50</v>
      </c>
      <c s="31" t="s">
        <v>1899</v>
      </c>
      <c s="31" t="s">
        <v>1900</v>
      </c>
      <c s="26" t="s">
        <v>52</v>
      </c>
      <c s="32" t="s">
        <v>1901</v>
      </c>
      <c s="33" t="s">
        <v>175</v>
      </c>
      <c s="34">
        <v>1</v>
      </c>
      <c s="35">
        <v>0</v>
      </c>
      <c s="36">
        <f>ROUND(ROUND(H104,2)*ROUND(G104,5),2)</f>
      </c>
      <c r="O104">
        <f>(I104*21)/100</f>
      </c>
      <c t="s">
        <v>27</v>
      </c>
    </row>
    <row r="105" spans="1:5" ht="12.75">
      <c r="A105" s="37" t="s">
        <v>55</v>
      </c>
      <c r="E105" s="38" t="s">
        <v>58</v>
      </c>
    </row>
    <row r="106" spans="1:5" ht="12.75">
      <c r="A106" s="39" t="s">
        <v>57</v>
      </c>
      <c r="E106" s="40" t="s">
        <v>58</v>
      </c>
    </row>
    <row r="107" spans="1:5" ht="12.75">
      <c r="A107" t="s">
        <v>59</v>
      </c>
      <c r="E107" s="38" t="s">
        <v>58</v>
      </c>
    </row>
    <row r="108" spans="1:16" ht="12.75">
      <c r="A108" s="26" t="s">
        <v>50</v>
      </c>
      <c s="31" t="s">
        <v>1902</v>
      </c>
      <c s="31" t="s">
        <v>1903</v>
      </c>
      <c s="26" t="s">
        <v>52</v>
      </c>
      <c s="32" t="s">
        <v>1904</v>
      </c>
      <c s="33" t="s">
        <v>175</v>
      </c>
      <c s="34">
        <v>4</v>
      </c>
      <c s="35">
        <v>0</v>
      </c>
      <c s="36">
        <f>ROUND(ROUND(H108,2)*ROUND(G108,5),2)</f>
      </c>
      <c r="O108">
        <f>(I108*21)/100</f>
      </c>
      <c t="s">
        <v>27</v>
      </c>
    </row>
    <row r="109" spans="1:5" ht="12.75">
      <c r="A109" s="37" t="s">
        <v>55</v>
      </c>
      <c r="E109" s="38" t="s">
        <v>58</v>
      </c>
    </row>
    <row r="110" spans="1:5" ht="12.75">
      <c r="A110" s="39" t="s">
        <v>57</v>
      </c>
      <c r="E110" s="40" t="s">
        <v>58</v>
      </c>
    </row>
    <row r="111" spans="1:5" ht="12.75">
      <c r="A111" t="s">
        <v>59</v>
      </c>
      <c r="E111" s="38" t="s">
        <v>58</v>
      </c>
    </row>
    <row r="112" spans="1:16" ht="25.5">
      <c r="A112" s="26" t="s">
        <v>50</v>
      </c>
      <c s="31" t="s">
        <v>1905</v>
      </c>
      <c s="31" t="s">
        <v>1906</v>
      </c>
      <c s="26" t="s">
        <v>52</v>
      </c>
      <c s="32" t="s">
        <v>1907</v>
      </c>
      <c s="33" t="s">
        <v>175</v>
      </c>
      <c s="34">
        <v>1</v>
      </c>
      <c s="35">
        <v>0</v>
      </c>
      <c s="36">
        <f>ROUND(ROUND(H112,2)*ROUND(G112,5),2)</f>
      </c>
      <c r="O112">
        <f>(I112*21)/100</f>
      </c>
      <c t="s">
        <v>27</v>
      </c>
    </row>
    <row r="113" spans="1:5" ht="12.75">
      <c r="A113" s="37" t="s">
        <v>55</v>
      </c>
      <c r="E113" s="38" t="s">
        <v>58</v>
      </c>
    </row>
    <row r="114" spans="1:5" ht="12.75">
      <c r="A114" s="39" t="s">
        <v>57</v>
      </c>
      <c r="E114" s="40" t="s">
        <v>58</v>
      </c>
    </row>
    <row r="115" spans="1:5" ht="12.75">
      <c r="A115" t="s">
        <v>59</v>
      </c>
      <c r="E115" s="38" t="s">
        <v>58</v>
      </c>
    </row>
    <row r="116" spans="1:16" ht="25.5">
      <c r="A116" s="26" t="s">
        <v>50</v>
      </c>
      <c s="31" t="s">
        <v>1908</v>
      </c>
      <c s="31" t="s">
        <v>1909</v>
      </c>
      <c s="26" t="s">
        <v>52</v>
      </c>
      <c s="32" t="s">
        <v>1910</v>
      </c>
      <c s="33" t="s">
        <v>175</v>
      </c>
      <c s="34">
        <v>1</v>
      </c>
      <c s="35">
        <v>0</v>
      </c>
      <c s="36">
        <f>ROUND(ROUND(H116,2)*ROUND(G116,5),2)</f>
      </c>
      <c r="O116">
        <f>(I116*21)/100</f>
      </c>
      <c t="s">
        <v>27</v>
      </c>
    </row>
    <row r="117" spans="1:5" ht="12.75">
      <c r="A117" s="37" t="s">
        <v>55</v>
      </c>
      <c r="E117" s="38" t="s">
        <v>58</v>
      </c>
    </row>
    <row r="118" spans="1:5" ht="12.75">
      <c r="A118" s="39" t="s">
        <v>57</v>
      </c>
      <c r="E118" s="40" t="s">
        <v>58</v>
      </c>
    </row>
    <row r="119" spans="1:5" ht="12.75">
      <c r="A119" t="s">
        <v>59</v>
      </c>
      <c r="E119" s="38" t="s">
        <v>58</v>
      </c>
    </row>
    <row r="120" spans="1:16" ht="12.75">
      <c r="A120" s="26" t="s">
        <v>50</v>
      </c>
      <c s="31" t="s">
        <v>1911</v>
      </c>
      <c s="31" t="s">
        <v>1912</v>
      </c>
      <c s="26" t="s">
        <v>52</v>
      </c>
      <c s="32" t="s">
        <v>1913</v>
      </c>
      <c s="33" t="s">
        <v>175</v>
      </c>
      <c s="34">
        <v>2</v>
      </c>
      <c s="35">
        <v>0</v>
      </c>
      <c s="36">
        <f>ROUND(ROUND(H120,2)*ROUND(G120,5),2)</f>
      </c>
      <c r="O120">
        <f>(I120*21)/100</f>
      </c>
      <c t="s">
        <v>27</v>
      </c>
    </row>
    <row r="121" spans="1:5" ht="12.75">
      <c r="A121" s="37" t="s">
        <v>55</v>
      </c>
      <c r="E121" s="38" t="s">
        <v>58</v>
      </c>
    </row>
    <row r="122" spans="1:5" ht="12.75">
      <c r="A122" s="39" t="s">
        <v>57</v>
      </c>
      <c r="E122" s="40" t="s">
        <v>58</v>
      </c>
    </row>
    <row r="123" spans="1:5" ht="12.75">
      <c r="A123" t="s">
        <v>59</v>
      </c>
      <c r="E123" s="38" t="s">
        <v>58</v>
      </c>
    </row>
    <row r="124" spans="1:16" ht="25.5">
      <c r="A124" s="26" t="s">
        <v>50</v>
      </c>
      <c s="31" t="s">
        <v>1914</v>
      </c>
      <c s="31" t="s">
        <v>1915</v>
      </c>
      <c s="26" t="s">
        <v>52</v>
      </c>
      <c s="32" t="s">
        <v>1916</v>
      </c>
      <c s="33" t="s">
        <v>175</v>
      </c>
      <c s="34">
        <v>1</v>
      </c>
      <c s="35">
        <v>0</v>
      </c>
      <c s="36">
        <f>ROUND(ROUND(H124,2)*ROUND(G124,5),2)</f>
      </c>
      <c r="O124">
        <f>(I124*21)/100</f>
      </c>
      <c t="s">
        <v>27</v>
      </c>
    </row>
    <row r="125" spans="1:5" ht="12.75">
      <c r="A125" s="37" t="s">
        <v>55</v>
      </c>
      <c r="E125" s="38" t="s">
        <v>58</v>
      </c>
    </row>
    <row r="126" spans="1:5" ht="12.75">
      <c r="A126" s="39" t="s">
        <v>57</v>
      </c>
      <c r="E126" s="40" t="s">
        <v>58</v>
      </c>
    </row>
    <row r="127" spans="1:5" ht="12.75">
      <c r="A127" t="s">
        <v>59</v>
      </c>
      <c r="E127" s="38" t="s">
        <v>58</v>
      </c>
    </row>
    <row r="128" spans="1:16" ht="25.5">
      <c r="A128" s="26" t="s">
        <v>50</v>
      </c>
      <c s="31" t="s">
        <v>1917</v>
      </c>
      <c s="31" t="s">
        <v>1918</v>
      </c>
      <c s="26" t="s">
        <v>52</v>
      </c>
      <c s="32" t="s">
        <v>1919</v>
      </c>
      <c s="33" t="s">
        <v>175</v>
      </c>
      <c s="34">
        <v>1</v>
      </c>
      <c s="35">
        <v>0</v>
      </c>
      <c s="36">
        <f>ROUND(ROUND(H128,2)*ROUND(G128,5),2)</f>
      </c>
      <c r="O128">
        <f>(I128*21)/100</f>
      </c>
      <c t="s">
        <v>27</v>
      </c>
    </row>
    <row r="129" spans="1:5" ht="12.75">
      <c r="A129" s="37" t="s">
        <v>55</v>
      </c>
      <c r="E129" s="38" t="s">
        <v>58</v>
      </c>
    </row>
    <row r="130" spans="1:5" ht="12.75">
      <c r="A130" s="39" t="s">
        <v>57</v>
      </c>
      <c r="E130" s="40" t="s">
        <v>58</v>
      </c>
    </row>
    <row r="131" spans="1:5" ht="12.75">
      <c r="A131" t="s">
        <v>59</v>
      </c>
      <c r="E131" s="38" t="s">
        <v>58</v>
      </c>
    </row>
    <row r="132" spans="1:16" ht="12.75">
      <c r="A132" s="26" t="s">
        <v>50</v>
      </c>
      <c s="31" t="s">
        <v>1920</v>
      </c>
      <c s="31" t="s">
        <v>1921</v>
      </c>
      <c s="26" t="s">
        <v>52</v>
      </c>
      <c s="32" t="s">
        <v>1922</v>
      </c>
      <c s="33" t="s">
        <v>175</v>
      </c>
      <c s="34">
        <v>1</v>
      </c>
      <c s="35">
        <v>0</v>
      </c>
      <c s="36">
        <f>ROUND(ROUND(H132,2)*ROUND(G132,5),2)</f>
      </c>
      <c r="O132">
        <f>(I132*21)/100</f>
      </c>
      <c t="s">
        <v>27</v>
      </c>
    </row>
    <row r="133" spans="1:5" ht="12.75">
      <c r="A133" s="37" t="s">
        <v>55</v>
      </c>
      <c r="E133" s="38" t="s">
        <v>58</v>
      </c>
    </row>
    <row r="134" spans="1:5" ht="12.75">
      <c r="A134" s="39" t="s">
        <v>57</v>
      </c>
      <c r="E134" s="40" t="s">
        <v>58</v>
      </c>
    </row>
    <row r="135" spans="1:5" ht="12.75">
      <c r="A135" t="s">
        <v>59</v>
      </c>
      <c r="E135" s="38" t="s">
        <v>58</v>
      </c>
    </row>
    <row r="136" spans="1:16" ht="12.75">
      <c r="A136" s="26" t="s">
        <v>50</v>
      </c>
      <c s="31" t="s">
        <v>1923</v>
      </c>
      <c s="31" t="s">
        <v>1924</v>
      </c>
      <c s="26" t="s">
        <v>52</v>
      </c>
      <c s="32" t="s">
        <v>1925</v>
      </c>
      <c s="33" t="s">
        <v>175</v>
      </c>
      <c s="34">
        <v>1</v>
      </c>
      <c s="35">
        <v>0</v>
      </c>
      <c s="36">
        <f>ROUND(ROUND(H136,2)*ROUND(G136,5),2)</f>
      </c>
      <c r="O136">
        <f>(I136*21)/100</f>
      </c>
      <c t="s">
        <v>27</v>
      </c>
    </row>
    <row r="137" spans="1:5" ht="12.75">
      <c r="A137" s="37" t="s">
        <v>55</v>
      </c>
      <c r="E137" s="38" t="s">
        <v>58</v>
      </c>
    </row>
    <row r="138" spans="1:5" ht="12.75">
      <c r="A138" s="39" t="s">
        <v>57</v>
      </c>
      <c r="E138" s="40" t="s">
        <v>58</v>
      </c>
    </row>
    <row r="139" spans="1:5" ht="12.75">
      <c r="A139" t="s">
        <v>59</v>
      </c>
      <c r="E139" s="38" t="s">
        <v>58</v>
      </c>
    </row>
    <row r="140" spans="1:16" ht="12.75">
      <c r="A140" s="26" t="s">
        <v>50</v>
      </c>
      <c s="31" t="s">
        <v>1926</v>
      </c>
      <c s="31" t="s">
        <v>1927</v>
      </c>
      <c s="26" t="s">
        <v>52</v>
      </c>
      <c s="32" t="s">
        <v>1928</v>
      </c>
      <c s="33" t="s">
        <v>175</v>
      </c>
      <c s="34">
        <v>1</v>
      </c>
      <c s="35">
        <v>0</v>
      </c>
      <c s="36">
        <f>ROUND(ROUND(H140,2)*ROUND(G140,5),2)</f>
      </c>
      <c r="O140">
        <f>(I140*21)/100</f>
      </c>
      <c t="s">
        <v>27</v>
      </c>
    </row>
    <row r="141" spans="1:5" ht="12.75">
      <c r="A141" s="37" t="s">
        <v>55</v>
      </c>
      <c r="E141" s="38" t="s">
        <v>58</v>
      </c>
    </row>
    <row r="142" spans="1:5" ht="12.75">
      <c r="A142" s="39" t="s">
        <v>57</v>
      </c>
      <c r="E142" s="40" t="s">
        <v>58</v>
      </c>
    </row>
    <row r="143" spans="1:5" ht="12.75">
      <c r="A143" t="s">
        <v>59</v>
      </c>
      <c r="E143" s="38" t="s">
        <v>58</v>
      </c>
    </row>
    <row r="144" spans="1:16" ht="12.75">
      <c r="A144" s="26" t="s">
        <v>50</v>
      </c>
      <c s="31" t="s">
        <v>1929</v>
      </c>
      <c s="31" t="s">
        <v>1930</v>
      </c>
      <c s="26" t="s">
        <v>52</v>
      </c>
      <c s="32" t="s">
        <v>1931</v>
      </c>
      <c s="33" t="s">
        <v>76</v>
      </c>
      <c s="34">
        <v>70</v>
      </c>
      <c s="35">
        <v>0</v>
      </c>
      <c s="36">
        <f>ROUND(ROUND(H144,2)*ROUND(G144,5),2)</f>
      </c>
      <c r="O144">
        <f>(I144*21)/100</f>
      </c>
      <c t="s">
        <v>27</v>
      </c>
    </row>
    <row r="145" spans="1:5" ht="12.75">
      <c r="A145" s="37" t="s">
        <v>55</v>
      </c>
      <c r="E145" s="38" t="s">
        <v>58</v>
      </c>
    </row>
    <row r="146" spans="1:5" ht="12.75">
      <c r="A146" s="39" t="s">
        <v>57</v>
      </c>
      <c r="E146" s="40" t="s">
        <v>58</v>
      </c>
    </row>
    <row r="147" spans="1:5" ht="12.75">
      <c r="A147" t="s">
        <v>59</v>
      </c>
      <c r="E147" s="38" t="s">
        <v>58</v>
      </c>
    </row>
    <row r="148" spans="1:16" ht="12.75">
      <c r="A148" s="26" t="s">
        <v>50</v>
      </c>
      <c s="31" t="s">
        <v>1932</v>
      </c>
      <c s="31" t="s">
        <v>1933</v>
      </c>
      <c s="26" t="s">
        <v>52</v>
      </c>
      <c s="32" t="s">
        <v>1890</v>
      </c>
      <c s="33" t="s">
        <v>76</v>
      </c>
      <c s="34">
        <v>60</v>
      </c>
      <c s="35">
        <v>0</v>
      </c>
      <c s="36">
        <f>ROUND(ROUND(H148,2)*ROUND(G148,5),2)</f>
      </c>
      <c r="O148">
        <f>(I148*21)/100</f>
      </c>
      <c t="s">
        <v>27</v>
      </c>
    </row>
    <row r="149" spans="1:5" ht="12.75">
      <c r="A149" s="37" t="s">
        <v>55</v>
      </c>
      <c r="E149" s="38" t="s">
        <v>58</v>
      </c>
    </row>
    <row r="150" spans="1:5" ht="12.75">
      <c r="A150" s="39" t="s">
        <v>57</v>
      </c>
      <c r="E150" s="40" t="s">
        <v>58</v>
      </c>
    </row>
    <row r="151" spans="1:5" ht="12.75">
      <c r="A151" t="s">
        <v>59</v>
      </c>
      <c r="E151" s="38" t="s">
        <v>58</v>
      </c>
    </row>
    <row r="152" spans="1:16" ht="12.75">
      <c r="A152" s="26" t="s">
        <v>50</v>
      </c>
      <c s="31" t="s">
        <v>1934</v>
      </c>
      <c s="31" t="s">
        <v>1935</v>
      </c>
      <c s="26" t="s">
        <v>52</v>
      </c>
      <c s="32" t="s">
        <v>1874</v>
      </c>
      <c s="33" t="s">
        <v>1875</v>
      </c>
      <c s="34">
        <v>1</v>
      </c>
      <c s="35">
        <v>0</v>
      </c>
      <c s="36">
        <f>ROUND(ROUND(H152,2)*ROUND(G152,5),2)</f>
      </c>
      <c r="O152">
        <f>(I152*21)/100</f>
      </c>
      <c t="s">
        <v>27</v>
      </c>
    </row>
    <row r="153" spans="1:5" ht="12.75">
      <c r="A153" s="37" t="s">
        <v>55</v>
      </c>
      <c r="E153" s="38" t="s">
        <v>58</v>
      </c>
    </row>
    <row r="154" spans="1:5" ht="12.75">
      <c r="A154" s="39" t="s">
        <v>57</v>
      </c>
      <c r="E154" s="40" t="s">
        <v>58</v>
      </c>
    </row>
    <row r="155" spans="1:5" ht="12.75">
      <c r="A155" t="s">
        <v>59</v>
      </c>
      <c r="E155" s="38" t="s">
        <v>58</v>
      </c>
    </row>
    <row r="156" spans="1:16" ht="12.75">
      <c r="A156" s="26" t="s">
        <v>50</v>
      </c>
      <c s="31" t="s">
        <v>1936</v>
      </c>
      <c s="31" t="s">
        <v>1937</v>
      </c>
      <c s="26" t="s">
        <v>52</v>
      </c>
      <c s="32" t="s">
        <v>1898</v>
      </c>
      <c s="33" t="s">
        <v>135</v>
      </c>
      <c s="34">
        <v>4</v>
      </c>
      <c s="35">
        <v>0</v>
      </c>
      <c s="36">
        <f>ROUND(ROUND(H156,2)*ROUND(G156,5),2)</f>
      </c>
      <c r="O156">
        <f>(I156*21)/100</f>
      </c>
      <c t="s">
        <v>27</v>
      </c>
    </row>
    <row r="157" spans="1:5" ht="12.75">
      <c r="A157" s="37" t="s">
        <v>55</v>
      </c>
      <c r="E157" s="38" t="s">
        <v>58</v>
      </c>
    </row>
    <row r="158" spans="1:5" ht="12.75">
      <c r="A158" s="39" t="s">
        <v>57</v>
      </c>
      <c r="E158" s="40" t="s">
        <v>58</v>
      </c>
    </row>
    <row r="159" spans="1:5" ht="12.75">
      <c r="A159" t="s">
        <v>59</v>
      </c>
      <c r="E159" s="38" t="s">
        <v>58</v>
      </c>
    </row>
    <row r="160" spans="1:18" ht="12.75" customHeight="1">
      <c r="A160" s="6" t="s">
        <v>47</v>
      </c>
      <c s="6"/>
      <c s="43" t="s">
        <v>710</v>
      </c>
      <c s="6"/>
      <c s="29" t="s">
        <v>1185</v>
      </c>
      <c s="6"/>
      <c s="6"/>
      <c s="6"/>
      <c s="44">
        <f>0+Q160</f>
      </c>
      <c r="O160">
        <f>0+R160</f>
      </c>
      <c r="Q160">
        <f>0+I161+I165+I169+I173+I177+I181+I185+I189+I193+I197+I201</f>
      </c>
      <c>
        <f>0+O161+O165+O169+O173+O177+O181+O185+O189+O193+O197+O201</f>
      </c>
    </row>
    <row r="161" spans="1:16" ht="12.75">
      <c r="A161" s="26" t="s">
        <v>50</v>
      </c>
      <c s="31" t="s">
        <v>1938</v>
      </c>
      <c s="31" t="s">
        <v>1939</v>
      </c>
      <c s="26" t="s">
        <v>52</v>
      </c>
      <c s="32" t="s">
        <v>1940</v>
      </c>
      <c s="33" t="s">
        <v>175</v>
      </c>
      <c s="34">
        <v>5</v>
      </c>
      <c s="35">
        <v>0</v>
      </c>
      <c s="36">
        <f>ROUND(ROUND(H161,2)*ROUND(G161,5),2)</f>
      </c>
      <c r="O161">
        <f>(I161*21)/100</f>
      </c>
      <c t="s">
        <v>27</v>
      </c>
    </row>
    <row r="162" spans="1:5" ht="12.75">
      <c r="A162" s="37" t="s">
        <v>55</v>
      </c>
      <c r="E162" s="38" t="s">
        <v>58</v>
      </c>
    </row>
    <row r="163" spans="1:5" ht="12.75">
      <c r="A163" s="39" t="s">
        <v>57</v>
      </c>
      <c r="E163" s="40" t="s">
        <v>58</v>
      </c>
    </row>
    <row r="164" spans="1:5" ht="12.75">
      <c r="A164" t="s">
        <v>59</v>
      </c>
      <c r="E164" s="38" t="s">
        <v>58</v>
      </c>
    </row>
    <row r="165" spans="1:16" ht="12.75">
      <c r="A165" s="26" t="s">
        <v>50</v>
      </c>
      <c s="31" t="s">
        <v>1941</v>
      </c>
      <c s="31" t="s">
        <v>1942</v>
      </c>
      <c s="26" t="s">
        <v>52</v>
      </c>
      <c s="32" t="s">
        <v>1943</v>
      </c>
      <c s="33" t="s">
        <v>175</v>
      </c>
      <c s="34">
        <v>2</v>
      </c>
      <c s="35">
        <v>0</v>
      </c>
      <c s="36">
        <f>ROUND(ROUND(H165,2)*ROUND(G165,5),2)</f>
      </c>
      <c r="O165">
        <f>(I165*21)/100</f>
      </c>
      <c t="s">
        <v>27</v>
      </c>
    </row>
    <row r="166" spans="1:5" ht="12.75">
      <c r="A166" s="37" t="s">
        <v>55</v>
      </c>
      <c r="E166" s="38" t="s">
        <v>58</v>
      </c>
    </row>
    <row r="167" spans="1:5" ht="12.75">
      <c r="A167" s="39" t="s">
        <v>57</v>
      </c>
      <c r="E167" s="40" t="s">
        <v>58</v>
      </c>
    </row>
    <row r="168" spans="1:5" ht="12.75">
      <c r="A168" t="s">
        <v>59</v>
      </c>
      <c r="E168" s="38" t="s">
        <v>58</v>
      </c>
    </row>
    <row r="169" spans="1:16" ht="12.75">
      <c r="A169" s="26" t="s">
        <v>50</v>
      </c>
      <c s="31" t="s">
        <v>1944</v>
      </c>
      <c s="31" t="s">
        <v>1945</v>
      </c>
      <c s="26" t="s">
        <v>52</v>
      </c>
      <c s="32" t="s">
        <v>1946</v>
      </c>
      <c s="33" t="s">
        <v>175</v>
      </c>
      <c s="34">
        <v>7</v>
      </c>
      <c s="35">
        <v>0</v>
      </c>
      <c s="36">
        <f>ROUND(ROUND(H169,2)*ROUND(G169,5),2)</f>
      </c>
      <c r="O169">
        <f>(I169*21)/100</f>
      </c>
      <c t="s">
        <v>27</v>
      </c>
    </row>
    <row r="170" spans="1:5" ht="12.75">
      <c r="A170" s="37" t="s">
        <v>55</v>
      </c>
      <c r="E170" s="38" t="s">
        <v>58</v>
      </c>
    </row>
    <row r="171" spans="1:5" ht="12.75">
      <c r="A171" s="39" t="s">
        <v>57</v>
      </c>
      <c r="E171" s="40" t="s">
        <v>58</v>
      </c>
    </row>
    <row r="172" spans="1:5" ht="12.75">
      <c r="A172" t="s">
        <v>59</v>
      </c>
      <c r="E172" s="38" t="s">
        <v>58</v>
      </c>
    </row>
    <row r="173" spans="1:16" ht="25.5">
      <c r="A173" s="26" t="s">
        <v>50</v>
      </c>
      <c s="31" t="s">
        <v>1947</v>
      </c>
      <c s="31" t="s">
        <v>1948</v>
      </c>
      <c s="26" t="s">
        <v>52</v>
      </c>
      <c s="32" t="s">
        <v>1949</v>
      </c>
      <c s="33" t="s">
        <v>175</v>
      </c>
      <c s="34">
        <v>5</v>
      </c>
      <c s="35">
        <v>0</v>
      </c>
      <c s="36">
        <f>ROUND(ROUND(H173,2)*ROUND(G173,5),2)</f>
      </c>
      <c r="O173">
        <f>(I173*21)/100</f>
      </c>
      <c t="s">
        <v>27</v>
      </c>
    </row>
    <row r="174" spans="1:5" ht="12.75">
      <c r="A174" s="37" t="s">
        <v>55</v>
      </c>
      <c r="E174" s="38" t="s">
        <v>58</v>
      </c>
    </row>
    <row r="175" spans="1:5" ht="12.75">
      <c r="A175" s="39" t="s">
        <v>57</v>
      </c>
      <c r="E175" s="40" t="s">
        <v>58</v>
      </c>
    </row>
    <row r="176" spans="1:5" ht="12.75">
      <c r="A176" t="s">
        <v>59</v>
      </c>
      <c r="E176" s="38" t="s">
        <v>58</v>
      </c>
    </row>
    <row r="177" spans="1:16" ht="25.5">
      <c r="A177" s="26" t="s">
        <v>50</v>
      </c>
      <c s="31" t="s">
        <v>1950</v>
      </c>
      <c s="31" t="s">
        <v>1951</v>
      </c>
      <c s="26" t="s">
        <v>52</v>
      </c>
      <c s="32" t="s">
        <v>1952</v>
      </c>
      <c s="33" t="s">
        <v>175</v>
      </c>
      <c s="34">
        <v>5</v>
      </c>
      <c s="35">
        <v>0</v>
      </c>
      <c s="36">
        <f>ROUND(ROUND(H177,2)*ROUND(G177,5),2)</f>
      </c>
      <c r="O177">
        <f>(I177*21)/100</f>
      </c>
      <c t="s">
        <v>27</v>
      </c>
    </row>
    <row r="178" spans="1:5" ht="12.75">
      <c r="A178" s="37" t="s">
        <v>55</v>
      </c>
      <c r="E178" s="38" t="s">
        <v>58</v>
      </c>
    </row>
    <row r="179" spans="1:5" ht="12.75">
      <c r="A179" s="39" t="s">
        <v>57</v>
      </c>
      <c r="E179" s="40" t="s">
        <v>58</v>
      </c>
    </row>
    <row r="180" spans="1:5" ht="12.75">
      <c r="A180" t="s">
        <v>59</v>
      </c>
      <c r="E180" s="38" t="s">
        <v>58</v>
      </c>
    </row>
    <row r="181" spans="1:16" ht="12.75">
      <c r="A181" s="26" t="s">
        <v>50</v>
      </c>
      <c s="31" t="s">
        <v>1953</v>
      </c>
      <c s="31" t="s">
        <v>1954</v>
      </c>
      <c s="26" t="s">
        <v>52</v>
      </c>
      <c s="32" t="s">
        <v>1868</v>
      </c>
      <c s="33" t="s">
        <v>175</v>
      </c>
      <c s="34">
        <v>390</v>
      </c>
      <c s="35">
        <v>0</v>
      </c>
      <c s="36">
        <f>ROUND(ROUND(H181,2)*ROUND(G181,5),2)</f>
      </c>
      <c r="O181">
        <f>(I181*21)/100</f>
      </c>
      <c t="s">
        <v>27</v>
      </c>
    </row>
    <row r="182" spans="1:5" ht="12.75">
      <c r="A182" s="37" t="s">
        <v>55</v>
      </c>
      <c r="E182" s="38" t="s">
        <v>58</v>
      </c>
    </row>
    <row r="183" spans="1:5" ht="12.75">
      <c r="A183" s="39" t="s">
        <v>57</v>
      </c>
      <c r="E183" s="40" t="s">
        <v>58</v>
      </c>
    </row>
    <row r="184" spans="1:5" ht="12.75">
      <c r="A184" t="s">
        <v>59</v>
      </c>
      <c r="E184" s="38" t="s">
        <v>58</v>
      </c>
    </row>
    <row r="185" spans="1:16" ht="12.75">
      <c r="A185" s="26" t="s">
        <v>50</v>
      </c>
      <c s="31" t="s">
        <v>1955</v>
      </c>
      <c s="31" t="s">
        <v>1956</v>
      </c>
      <c s="26" t="s">
        <v>52</v>
      </c>
      <c s="32" t="s">
        <v>1871</v>
      </c>
      <c s="33" t="s">
        <v>175</v>
      </c>
      <c s="34">
        <v>7</v>
      </c>
      <c s="35">
        <v>0</v>
      </c>
      <c s="36">
        <f>ROUND(ROUND(H185,2)*ROUND(G185,5),2)</f>
      </c>
      <c r="O185">
        <f>(I185*21)/100</f>
      </c>
      <c t="s">
        <v>27</v>
      </c>
    </row>
    <row r="186" spans="1:5" ht="12.75">
      <c r="A186" s="37" t="s">
        <v>55</v>
      </c>
      <c r="E186" s="38" t="s">
        <v>58</v>
      </c>
    </row>
    <row r="187" spans="1:5" ht="12.75">
      <c r="A187" s="39" t="s">
        <v>57</v>
      </c>
      <c r="E187" s="40" t="s">
        <v>58</v>
      </c>
    </row>
    <row r="188" spans="1:5" ht="12.75">
      <c r="A188" t="s">
        <v>59</v>
      </c>
      <c r="E188" s="38" t="s">
        <v>58</v>
      </c>
    </row>
    <row r="189" spans="1:16" ht="12.75">
      <c r="A189" s="26" t="s">
        <v>50</v>
      </c>
      <c s="31" t="s">
        <v>1957</v>
      </c>
      <c s="31" t="s">
        <v>1958</v>
      </c>
      <c s="26" t="s">
        <v>52</v>
      </c>
      <c s="32" t="s">
        <v>1874</v>
      </c>
      <c s="33" t="s">
        <v>1875</v>
      </c>
      <c s="34">
        <v>1</v>
      </c>
      <c s="35">
        <v>0</v>
      </c>
      <c s="36">
        <f>ROUND(ROUND(H189,2)*ROUND(G189,5),2)</f>
      </c>
      <c r="O189">
        <f>(I189*21)/100</f>
      </c>
      <c t="s">
        <v>27</v>
      </c>
    </row>
    <row r="190" spans="1:5" ht="12.75">
      <c r="A190" s="37" t="s">
        <v>55</v>
      </c>
      <c r="E190" s="38" t="s">
        <v>58</v>
      </c>
    </row>
    <row r="191" spans="1:5" ht="12.75">
      <c r="A191" s="39" t="s">
        <v>57</v>
      </c>
      <c r="E191" s="40" t="s">
        <v>58</v>
      </c>
    </row>
    <row r="192" spans="1:5" ht="12.75">
      <c r="A192" t="s">
        <v>59</v>
      </c>
      <c r="E192" s="38" t="s">
        <v>58</v>
      </c>
    </row>
    <row r="193" spans="1:16" ht="12.75">
      <c r="A193" s="26" t="s">
        <v>50</v>
      </c>
      <c s="31" t="s">
        <v>1959</v>
      </c>
      <c s="31" t="s">
        <v>1960</v>
      </c>
      <c s="26" t="s">
        <v>52</v>
      </c>
      <c s="32" t="s">
        <v>1961</v>
      </c>
      <c s="33" t="s">
        <v>135</v>
      </c>
      <c s="34">
        <v>7</v>
      </c>
      <c s="35">
        <v>0</v>
      </c>
      <c s="36">
        <f>ROUND(ROUND(H193,2)*ROUND(G193,5),2)</f>
      </c>
      <c r="O193">
        <f>(I193*21)/100</f>
      </c>
      <c t="s">
        <v>27</v>
      </c>
    </row>
    <row r="194" spans="1:5" ht="12.75">
      <c r="A194" s="37" t="s">
        <v>55</v>
      </c>
      <c r="E194" s="38" t="s">
        <v>58</v>
      </c>
    </row>
    <row r="195" spans="1:5" ht="12.75">
      <c r="A195" s="39" t="s">
        <v>57</v>
      </c>
      <c r="E195" s="40" t="s">
        <v>58</v>
      </c>
    </row>
    <row r="196" spans="1:5" ht="12.75">
      <c r="A196" t="s">
        <v>59</v>
      </c>
      <c r="E196" s="38" t="s">
        <v>58</v>
      </c>
    </row>
    <row r="197" spans="1:16" ht="12.75">
      <c r="A197" s="26" t="s">
        <v>50</v>
      </c>
      <c s="31" t="s">
        <v>1962</v>
      </c>
      <c s="31" t="s">
        <v>1963</v>
      </c>
      <c s="26" t="s">
        <v>52</v>
      </c>
      <c s="32" t="s">
        <v>1964</v>
      </c>
      <c s="33" t="s">
        <v>135</v>
      </c>
      <c s="34">
        <v>24</v>
      </c>
      <c s="35">
        <v>0</v>
      </c>
      <c s="36">
        <f>ROUND(ROUND(H197,2)*ROUND(G197,5),2)</f>
      </c>
      <c r="O197">
        <f>(I197*21)/100</f>
      </c>
      <c t="s">
        <v>27</v>
      </c>
    </row>
    <row r="198" spans="1:5" ht="12.75">
      <c r="A198" s="37" t="s">
        <v>55</v>
      </c>
      <c r="E198" s="38" t="s">
        <v>58</v>
      </c>
    </row>
    <row r="199" spans="1:5" ht="12.75">
      <c r="A199" s="39" t="s">
        <v>57</v>
      </c>
      <c r="E199" s="40" t="s">
        <v>58</v>
      </c>
    </row>
    <row r="200" spans="1:5" ht="12.75">
      <c r="A200" t="s">
        <v>59</v>
      </c>
      <c r="E200" s="38" t="s">
        <v>58</v>
      </c>
    </row>
    <row r="201" spans="1:16" ht="12.75">
      <c r="A201" s="26" t="s">
        <v>50</v>
      </c>
      <c s="31" t="s">
        <v>1965</v>
      </c>
      <c s="31" t="s">
        <v>1966</v>
      </c>
      <c s="26" t="s">
        <v>52</v>
      </c>
      <c s="32" t="s">
        <v>1967</v>
      </c>
      <c s="33" t="s">
        <v>175</v>
      </c>
      <c s="34">
        <v>1</v>
      </c>
      <c s="35">
        <v>0</v>
      </c>
      <c s="36">
        <f>ROUND(ROUND(H201,2)*ROUND(G201,5),2)</f>
      </c>
      <c r="O201">
        <f>(I201*21)/100</f>
      </c>
      <c t="s">
        <v>27</v>
      </c>
    </row>
    <row r="202" spans="1:5" ht="12.75">
      <c r="A202" s="37" t="s">
        <v>55</v>
      </c>
      <c r="E202" s="38" t="s">
        <v>58</v>
      </c>
    </row>
    <row r="203" spans="1:5" ht="12.75">
      <c r="A203" s="39" t="s">
        <v>57</v>
      </c>
      <c r="E203" s="40" t="s">
        <v>58</v>
      </c>
    </row>
    <row r="204" spans="1:5" ht="12.75">
      <c r="A204" t="s">
        <v>59</v>
      </c>
      <c r="E204" s="38" t="s">
        <v>58</v>
      </c>
    </row>
    <row r="205" spans="1:18" ht="12.75" customHeight="1">
      <c r="A205" s="6" t="s">
        <v>47</v>
      </c>
      <c s="6"/>
      <c s="43" t="s">
        <v>1224</v>
      </c>
      <c s="6"/>
      <c s="29" t="s">
        <v>1225</v>
      </c>
      <c s="6"/>
      <c s="6"/>
      <c s="6"/>
      <c s="44">
        <f>0+Q205</f>
      </c>
      <c r="O205">
        <f>0+R205</f>
      </c>
      <c r="Q205">
        <f>0+I206+I210+I214+I218+I222+I226+I230+I234+I238+I242+I246+I250+I254+I258+I262+I266+I270+I274+I278+I282+I286+I290+I294+I298+I302+I306+I310+I314+I318+I322+I326+I330+I334</f>
      </c>
      <c>
        <f>0+O206+O210+O214+O218+O222+O226+O230+O234+O238+O242+O246+O250+O254+O258+O262+O266+O270+O274+O278+O282+O286+O290+O294+O298+O302+O306+O310+O314+O318+O322+O326+O330+O334</f>
      </c>
    </row>
    <row r="206" spans="1:16" ht="12.75">
      <c r="A206" s="26" t="s">
        <v>50</v>
      </c>
      <c s="31" t="s">
        <v>1968</v>
      </c>
      <c s="31" t="s">
        <v>1969</v>
      </c>
      <c s="26" t="s">
        <v>52</v>
      </c>
      <c s="32" t="s">
        <v>1970</v>
      </c>
      <c s="33" t="s">
        <v>175</v>
      </c>
      <c s="34">
        <v>1</v>
      </c>
      <c s="35">
        <v>0</v>
      </c>
      <c s="36">
        <f>ROUND(ROUND(H206,2)*ROUND(G206,5),2)</f>
      </c>
      <c r="O206">
        <f>(I206*21)/100</f>
      </c>
      <c t="s">
        <v>27</v>
      </c>
    </row>
    <row r="207" spans="1:5" ht="12.75">
      <c r="A207" s="37" t="s">
        <v>55</v>
      </c>
      <c r="E207" s="38" t="s">
        <v>58</v>
      </c>
    </row>
    <row r="208" spans="1:5" ht="12.75">
      <c r="A208" s="39" t="s">
        <v>57</v>
      </c>
      <c r="E208" s="40" t="s">
        <v>58</v>
      </c>
    </row>
    <row r="209" spans="1:5" ht="12.75">
      <c r="A209" t="s">
        <v>59</v>
      </c>
      <c r="E209" s="38" t="s">
        <v>58</v>
      </c>
    </row>
    <row r="210" spans="1:16" ht="12.75">
      <c r="A210" s="26" t="s">
        <v>50</v>
      </c>
      <c s="31" t="s">
        <v>1971</v>
      </c>
      <c s="31" t="s">
        <v>1972</v>
      </c>
      <c s="26" t="s">
        <v>52</v>
      </c>
      <c s="32" t="s">
        <v>1973</v>
      </c>
      <c s="33" t="s">
        <v>175</v>
      </c>
      <c s="34">
        <v>1</v>
      </c>
      <c s="35">
        <v>0</v>
      </c>
      <c s="36">
        <f>ROUND(ROUND(H210,2)*ROUND(G210,5),2)</f>
      </c>
      <c r="O210">
        <f>(I210*21)/100</f>
      </c>
      <c t="s">
        <v>27</v>
      </c>
    </row>
    <row r="211" spans="1:5" ht="12.75">
      <c r="A211" s="37" t="s">
        <v>55</v>
      </c>
      <c r="E211" s="38" t="s">
        <v>58</v>
      </c>
    </row>
    <row r="212" spans="1:5" ht="12.75">
      <c r="A212" s="39" t="s">
        <v>57</v>
      </c>
      <c r="E212" s="40" t="s">
        <v>58</v>
      </c>
    </row>
    <row r="213" spans="1:5" ht="12.75">
      <c r="A213" t="s">
        <v>59</v>
      </c>
      <c r="E213" s="38" t="s">
        <v>58</v>
      </c>
    </row>
    <row r="214" spans="1:16" ht="25.5">
      <c r="A214" s="26" t="s">
        <v>50</v>
      </c>
      <c s="31" t="s">
        <v>1974</v>
      </c>
      <c s="31" t="s">
        <v>1975</v>
      </c>
      <c s="26" t="s">
        <v>52</v>
      </c>
      <c s="32" t="s">
        <v>1976</v>
      </c>
      <c s="33" t="s">
        <v>175</v>
      </c>
      <c s="34">
        <v>1</v>
      </c>
      <c s="35">
        <v>0</v>
      </c>
      <c s="36">
        <f>ROUND(ROUND(H214,2)*ROUND(G214,5),2)</f>
      </c>
      <c r="O214">
        <f>(I214*21)/100</f>
      </c>
      <c t="s">
        <v>27</v>
      </c>
    </row>
    <row r="215" spans="1:5" ht="12.75">
      <c r="A215" s="37" t="s">
        <v>55</v>
      </c>
      <c r="E215" s="38" t="s">
        <v>58</v>
      </c>
    </row>
    <row r="216" spans="1:5" ht="12.75">
      <c r="A216" s="39" t="s">
        <v>57</v>
      </c>
      <c r="E216" s="40" t="s">
        <v>58</v>
      </c>
    </row>
    <row r="217" spans="1:5" ht="12.75">
      <c r="A217" t="s">
        <v>59</v>
      </c>
      <c r="E217" s="38" t="s">
        <v>58</v>
      </c>
    </row>
    <row r="218" spans="1:16" ht="25.5">
      <c r="A218" s="26" t="s">
        <v>50</v>
      </c>
      <c s="31" t="s">
        <v>1977</v>
      </c>
      <c s="31" t="s">
        <v>1978</v>
      </c>
      <c s="26" t="s">
        <v>52</v>
      </c>
      <c s="32" t="s">
        <v>1979</v>
      </c>
      <c s="33" t="s">
        <v>175</v>
      </c>
      <c s="34">
        <v>1</v>
      </c>
      <c s="35">
        <v>0</v>
      </c>
      <c s="36">
        <f>ROUND(ROUND(H218,2)*ROUND(G218,5),2)</f>
      </c>
      <c r="O218">
        <f>(I218*21)/100</f>
      </c>
      <c t="s">
        <v>27</v>
      </c>
    </row>
    <row r="219" spans="1:5" ht="12.75">
      <c r="A219" s="37" t="s">
        <v>55</v>
      </c>
      <c r="E219" s="38" t="s">
        <v>58</v>
      </c>
    </row>
    <row r="220" spans="1:5" ht="12.75">
      <c r="A220" s="39" t="s">
        <v>57</v>
      </c>
      <c r="E220" s="40" t="s">
        <v>58</v>
      </c>
    </row>
    <row r="221" spans="1:5" ht="12.75">
      <c r="A221" t="s">
        <v>59</v>
      </c>
      <c r="E221" s="38" t="s">
        <v>58</v>
      </c>
    </row>
    <row r="222" spans="1:16" ht="12.75">
      <c r="A222" s="26" t="s">
        <v>50</v>
      </c>
      <c s="31" t="s">
        <v>1980</v>
      </c>
      <c s="31" t="s">
        <v>1981</v>
      </c>
      <c s="26" t="s">
        <v>52</v>
      </c>
      <c s="32" t="s">
        <v>1982</v>
      </c>
      <c s="33" t="s">
        <v>175</v>
      </c>
      <c s="34">
        <v>1</v>
      </c>
      <c s="35">
        <v>0</v>
      </c>
      <c s="36">
        <f>ROUND(ROUND(H222,2)*ROUND(G222,5),2)</f>
      </c>
      <c r="O222">
        <f>(I222*21)/100</f>
      </c>
      <c t="s">
        <v>27</v>
      </c>
    </row>
    <row r="223" spans="1:5" ht="12.75">
      <c r="A223" s="37" t="s">
        <v>55</v>
      </c>
      <c r="E223" s="38" t="s">
        <v>58</v>
      </c>
    </row>
    <row r="224" spans="1:5" ht="12.75">
      <c r="A224" s="39" t="s">
        <v>57</v>
      </c>
      <c r="E224" s="40" t="s">
        <v>58</v>
      </c>
    </row>
    <row r="225" spans="1:5" ht="12.75">
      <c r="A225" t="s">
        <v>59</v>
      </c>
      <c r="E225" s="38" t="s">
        <v>58</v>
      </c>
    </row>
    <row r="226" spans="1:16" ht="25.5">
      <c r="A226" s="26" t="s">
        <v>50</v>
      </c>
      <c s="31" t="s">
        <v>1983</v>
      </c>
      <c s="31" t="s">
        <v>1984</v>
      </c>
      <c s="26" t="s">
        <v>52</v>
      </c>
      <c s="32" t="s">
        <v>1985</v>
      </c>
      <c s="33" t="s">
        <v>175</v>
      </c>
      <c s="34">
        <v>1</v>
      </c>
      <c s="35">
        <v>0</v>
      </c>
      <c s="36">
        <f>ROUND(ROUND(H226,2)*ROUND(G226,5),2)</f>
      </c>
      <c r="O226">
        <f>(I226*21)/100</f>
      </c>
      <c t="s">
        <v>27</v>
      </c>
    </row>
    <row r="227" spans="1:5" ht="12.75">
      <c r="A227" s="37" t="s">
        <v>55</v>
      </c>
      <c r="E227" s="38" t="s">
        <v>58</v>
      </c>
    </row>
    <row r="228" spans="1:5" ht="12.75">
      <c r="A228" s="39" t="s">
        <v>57</v>
      </c>
      <c r="E228" s="40" t="s">
        <v>58</v>
      </c>
    </row>
    <row r="229" spans="1:5" ht="12.75">
      <c r="A229" t="s">
        <v>59</v>
      </c>
      <c r="E229" s="38" t="s">
        <v>58</v>
      </c>
    </row>
    <row r="230" spans="1:16" ht="25.5">
      <c r="A230" s="26" t="s">
        <v>50</v>
      </c>
      <c s="31" t="s">
        <v>1986</v>
      </c>
      <c s="31" t="s">
        <v>1987</v>
      </c>
      <c s="26" t="s">
        <v>52</v>
      </c>
      <c s="32" t="s">
        <v>1988</v>
      </c>
      <c s="33" t="s">
        <v>175</v>
      </c>
      <c s="34">
        <v>4</v>
      </c>
      <c s="35">
        <v>0</v>
      </c>
      <c s="36">
        <f>ROUND(ROUND(H230,2)*ROUND(G230,5),2)</f>
      </c>
      <c r="O230">
        <f>(I230*21)/100</f>
      </c>
      <c t="s">
        <v>27</v>
      </c>
    </row>
    <row r="231" spans="1:5" ht="12.75">
      <c r="A231" s="37" t="s">
        <v>55</v>
      </c>
      <c r="E231" s="38" t="s">
        <v>58</v>
      </c>
    </row>
    <row r="232" spans="1:5" ht="12.75">
      <c r="A232" s="39" t="s">
        <v>57</v>
      </c>
      <c r="E232" s="40" t="s">
        <v>58</v>
      </c>
    </row>
    <row r="233" spans="1:5" ht="12.75">
      <c r="A233" t="s">
        <v>59</v>
      </c>
      <c r="E233" s="38" t="s">
        <v>58</v>
      </c>
    </row>
    <row r="234" spans="1:16" ht="25.5">
      <c r="A234" s="26" t="s">
        <v>50</v>
      </c>
      <c s="31" t="s">
        <v>1989</v>
      </c>
      <c s="31" t="s">
        <v>1990</v>
      </c>
      <c s="26" t="s">
        <v>52</v>
      </c>
      <c s="32" t="s">
        <v>1991</v>
      </c>
      <c s="33" t="s">
        <v>175</v>
      </c>
      <c s="34">
        <v>5</v>
      </c>
      <c s="35">
        <v>0</v>
      </c>
      <c s="36">
        <f>ROUND(ROUND(H234,2)*ROUND(G234,5),2)</f>
      </c>
      <c r="O234">
        <f>(I234*21)/100</f>
      </c>
      <c t="s">
        <v>27</v>
      </c>
    </row>
    <row r="235" spans="1:5" ht="12.75">
      <c r="A235" s="37" t="s">
        <v>55</v>
      </c>
      <c r="E235" s="38" t="s">
        <v>58</v>
      </c>
    </row>
    <row r="236" spans="1:5" ht="12.75">
      <c r="A236" s="39" t="s">
        <v>57</v>
      </c>
      <c r="E236" s="40" t="s">
        <v>58</v>
      </c>
    </row>
    <row r="237" spans="1:5" ht="12.75">
      <c r="A237" t="s">
        <v>59</v>
      </c>
      <c r="E237" s="38" t="s">
        <v>58</v>
      </c>
    </row>
    <row r="238" spans="1:16" ht="12.75">
      <c r="A238" s="26" t="s">
        <v>50</v>
      </c>
      <c s="31" t="s">
        <v>1992</v>
      </c>
      <c s="31" t="s">
        <v>1993</v>
      </c>
      <c s="26" t="s">
        <v>52</v>
      </c>
      <c s="32" t="s">
        <v>1994</v>
      </c>
      <c s="33" t="s">
        <v>175</v>
      </c>
      <c s="34">
        <v>7</v>
      </c>
      <c s="35">
        <v>0</v>
      </c>
      <c s="36">
        <f>ROUND(ROUND(H238,2)*ROUND(G238,5),2)</f>
      </c>
      <c r="O238">
        <f>(I238*21)/100</f>
      </c>
      <c t="s">
        <v>27</v>
      </c>
    </row>
    <row r="239" spans="1:5" ht="12.75">
      <c r="A239" s="37" t="s">
        <v>55</v>
      </c>
      <c r="E239" s="38" t="s">
        <v>58</v>
      </c>
    </row>
    <row r="240" spans="1:5" ht="12.75">
      <c r="A240" s="39" t="s">
        <v>57</v>
      </c>
      <c r="E240" s="40" t="s">
        <v>58</v>
      </c>
    </row>
    <row r="241" spans="1:5" ht="12.75">
      <c r="A241" t="s">
        <v>59</v>
      </c>
      <c r="E241" s="38" t="s">
        <v>58</v>
      </c>
    </row>
    <row r="242" spans="1:16" ht="12.75">
      <c r="A242" s="26" t="s">
        <v>50</v>
      </c>
      <c s="31" t="s">
        <v>1995</v>
      </c>
      <c s="31" t="s">
        <v>1996</v>
      </c>
      <c s="26" t="s">
        <v>52</v>
      </c>
      <c s="32" t="s">
        <v>1997</v>
      </c>
      <c s="33" t="s">
        <v>175</v>
      </c>
      <c s="34">
        <v>12</v>
      </c>
      <c s="35">
        <v>0</v>
      </c>
      <c s="36">
        <f>ROUND(ROUND(H242,2)*ROUND(G242,5),2)</f>
      </c>
      <c r="O242">
        <f>(I242*21)/100</f>
      </c>
      <c t="s">
        <v>27</v>
      </c>
    </row>
    <row r="243" spans="1:5" ht="12.75">
      <c r="A243" s="37" t="s">
        <v>55</v>
      </c>
      <c r="E243" s="38" t="s">
        <v>58</v>
      </c>
    </row>
    <row r="244" spans="1:5" ht="12.75">
      <c r="A244" s="39" t="s">
        <v>57</v>
      </c>
      <c r="E244" s="40" t="s">
        <v>58</v>
      </c>
    </row>
    <row r="245" spans="1:5" ht="12.75">
      <c r="A245" t="s">
        <v>59</v>
      </c>
      <c r="E245" s="38" t="s">
        <v>58</v>
      </c>
    </row>
    <row r="246" spans="1:16" ht="12.75">
      <c r="A246" s="26" t="s">
        <v>50</v>
      </c>
      <c s="31" t="s">
        <v>1998</v>
      </c>
      <c s="31" t="s">
        <v>1999</v>
      </c>
      <c s="26" t="s">
        <v>52</v>
      </c>
      <c s="32" t="s">
        <v>2000</v>
      </c>
      <c s="33" t="s">
        <v>175</v>
      </c>
      <c s="34">
        <v>11</v>
      </c>
      <c s="35">
        <v>0</v>
      </c>
      <c s="36">
        <f>ROUND(ROUND(H246,2)*ROUND(G246,5),2)</f>
      </c>
      <c r="O246">
        <f>(I246*21)/100</f>
      </c>
      <c t="s">
        <v>27</v>
      </c>
    </row>
    <row r="247" spans="1:5" ht="12.75">
      <c r="A247" s="37" t="s">
        <v>55</v>
      </c>
      <c r="E247" s="38" t="s">
        <v>58</v>
      </c>
    </row>
    <row r="248" spans="1:5" ht="12.75">
      <c r="A248" s="39" t="s">
        <v>57</v>
      </c>
      <c r="E248" s="40" t="s">
        <v>58</v>
      </c>
    </row>
    <row r="249" spans="1:5" ht="12.75">
      <c r="A249" t="s">
        <v>59</v>
      </c>
      <c r="E249" s="38" t="s">
        <v>58</v>
      </c>
    </row>
    <row r="250" spans="1:16" ht="12.75">
      <c r="A250" s="26" t="s">
        <v>50</v>
      </c>
      <c s="31" t="s">
        <v>2001</v>
      </c>
      <c s="31" t="s">
        <v>2002</v>
      </c>
      <c s="26" t="s">
        <v>52</v>
      </c>
      <c s="32" t="s">
        <v>2003</v>
      </c>
      <c s="33" t="s">
        <v>175</v>
      </c>
      <c s="34">
        <v>1</v>
      </c>
      <c s="35">
        <v>0</v>
      </c>
      <c s="36">
        <f>ROUND(ROUND(H250,2)*ROUND(G250,5),2)</f>
      </c>
      <c r="O250">
        <f>(I250*21)/100</f>
      </c>
      <c t="s">
        <v>27</v>
      </c>
    </row>
    <row r="251" spans="1:5" ht="12.75">
      <c r="A251" s="37" t="s">
        <v>55</v>
      </c>
      <c r="E251" s="38" t="s">
        <v>58</v>
      </c>
    </row>
    <row r="252" spans="1:5" ht="12.75">
      <c r="A252" s="39" t="s">
        <v>57</v>
      </c>
      <c r="E252" s="40" t="s">
        <v>58</v>
      </c>
    </row>
    <row r="253" spans="1:5" ht="12.75">
      <c r="A253" t="s">
        <v>59</v>
      </c>
      <c r="E253" s="38" t="s">
        <v>58</v>
      </c>
    </row>
    <row r="254" spans="1:16" ht="12.75">
      <c r="A254" s="26" t="s">
        <v>50</v>
      </c>
      <c s="31" t="s">
        <v>2004</v>
      </c>
      <c s="31" t="s">
        <v>2005</v>
      </c>
      <c s="26" t="s">
        <v>52</v>
      </c>
      <c s="32" t="s">
        <v>2006</v>
      </c>
      <c s="33" t="s">
        <v>175</v>
      </c>
      <c s="34">
        <v>200</v>
      </c>
      <c s="35">
        <v>0</v>
      </c>
      <c s="36">
        <f>ROUND(ROUND(H254,2)*ROUND(G254,5),2)</f>
      </c>
      <c r="O254">
        <f>(I254*21)/100</f>
      </c>
      <c t="s">
        <v>27</v>
      </c>
    </row>
    <row r="255" spans="1:5" ht="12.75">
      <c r="A255" s="37" t="s">
        <v>55</v>
      </c>
      <c r="E255" s="38" t="s">
        <v>58</v>
      </c>
    </row>
    <row r="256" spans="1:5" ht="12.75">
      <c r="A256" s="39" t="s">
        <v>57</v>
      </c>
      <c r="E256" s="40" t="s">
        <v>58</v>
      </c>
    </row>
    <row r="257" spans="1:5" ht="12.75">
      <c r="A257" t="s">
        <v>59</v>
      </c>
      <c r="E257" s="38" t="s">
        <v>58</v>
      </c>
    </row>
    <row r="258" spans="1:16" ht="12.75">
      <c r="A258" s="26" t="s">
        <v>50</v>
      </c>
      <c s="31" t="s">
        <v>2007</v>
      </c>
      <c s="31" t="s">
        <v>2008</v>
      </c>
      <c s="26" t="s">
        <v>52</v>
      </c>
      <c s="32" t="s">
        <v>2009</v>
      </c>
      <c s="33" t="s">
        <v>175</v>
      </c>
      <c s="34">
        <v>200</v>
      </c>
      <c s="35">
        <v>0</v>
      </c>
      <c s="36">
        <f>ROUND(ROUND(H258,2)*ROUND(G258,5),2)</f>
      </c>
      <c r="O258">
        <f>(I258*21)/100</f>
      </c>
      <c t="s">
        <v>27</v>
      </c>
    </row>
    <row r="259" spans="1:5" ht="12.75">
      <c r="A259" s="37" t="s">
        <v>55</v>
      </c>
      <c r="E259" s="38" t="s">
        <v>58</v>
      </c>
    </row>
    <row r="260" spans="1:5" ht="12.75">
      <c r="A260" s="39" t="s">
        <v>57</v>
      </c>
      <c r="E260" s="40" t="s">
        <v>58</v>
      </c>
    </row>
    <row r="261" spans="1:5" ht="12.75">
      <c r="A261" t="s">
        <v>59</v>
      </c>
      <c r="E261" s="38" t="s">
        <v>58</v>
      </c>
    </row>
    <row r="262" spans="1:16" ht="12.75">
      <c r="A262" s="26" t="s">
        <v>50</v>
      </c>
      <c s="31" t="s">
        <v>2010</v>
      </c>
      <c s="31" t="s">
        <v>2011</v>
      </c>
      <c s="26" t="s">
        <v>52</v>
      </c>
      <c s="32" t="s">
        <v>2012</v>
      </c>
      <c s="33" t="s">
        <v>175</v>
      </c>
      <c s="34">
        <v>1</v>
      </c>
      <c s="35">
        <v>0</v>
      </c>
      <c s="36">
        <f>ROUND(ROUND(H262,2)*ROUND(G262,5),2)</f>
      </c>
      <c r="O262">
        <f>(I262*21)/100</f>
      </c>
      <c t="s">
        <v>27</v>
      </c>
    </row>
    <row r="263" spans="1:5" ht="12.75">
      <c r="A263" s="37" t="s">
        <v>55</v>
      </c>
      <c r="E263" s="38" t="s">
        <v>58</v>
      </c>
    </row>
    <row r="264" spans="1:5" ht="12.75">
      <c r="A264" s="39" t="s">
        <v>57</v>
      </c>
      <c r="E264" s="40" t="s">
        <v>58</v>
      </c>
    </row>
    <row r="265" spans="1:5" ht="12.75">
      <c r="A265" t="s">
        <v>59</v>
      </c>
      <c r="E265" s="38" t="s">
        <v>58</v>
      </c>
    </row>
    <row r="266" spans="1:16" ht="12.75">
      <c r="A266" s="26" t="s">
        <v>50</v>
      </c>
      <c s="31" t="s">
        <v>2013</v>
      </c>
      <c s="31" t="s">
        <v>2014</v>
      </c>
      <c s="26" t="s">
        <v>52</v>
      </c>
      <c s="32" t="s">
        <v>2015</v>
      </c>
      <c s="33" t="s">
        <v>175</v>
      </c>
      <c s="34">
        <v>1</v>
      </c>
      <c s="35">
        <v>0</v>
      </c>
      <c s="36">
        <f>ROUND(ROUND(H266,2)*ROUND(G266,5),2)</f>
      </c>
      <c r="O266">
        <f>(I266*21)/100</f>
      </c>
      <c t="s">
        <v>27</v>
      </c>
    </row>
    <row r="267" spans="1:5" ht="12.75">
      <c r="A267" s="37" t="s">
        <v>55</v>
      </c>
      <c r="E267" s="38" t="s">
        <v>58</v>
      </c>
    </row>
    <row r="268" spans="1:5" ht="12.75">
      <c r="A268" s="39" t="s">
        <v>57</v>
      </c>
      <c r="E268" s="40" t="s">
        <v>58</v>
      </c>
    </row>
    <row r="269" spans="1:5" ht="12.75">
      <c r="A269" t="s">
        <v>59</v>
      </c>
      <c r="E269" s="38" t="s">
        <v>58</v>
      </c>
    </row>
    <row r="270" spans="1:16" ht="25.5">
      <c r="A270" s="26" t="s">
        <v>50</v>
      </c>
      <c s="31" t="s">
        <v>2016</v>
      </c>
      <c s="31" t="s">
        <v>2017</v>
      </c>
      <c s="26" t="s">
        <v>52</v>
      </c>
      <c s="32" t="s">
        <v>2018</v>
      </c>
      <c s="33" t="s">
        <v>175</v>
      </c>
      <c s="34">
        <v>1</v>
      </c>
      <c s="35">
        <v>0</v>
      </c>
      <c s="36">
        <f>ROUND(ROUND(H270,2)*ROUND(G270,5),2)</f>
      </c>
      <c r="O270">
        <f>(I270*21)/100</f>
      </c>
      <c t="s">
        <v>27</v>
      </c>
    </row>
    <row r="271" spans="1:5" ht="12.75">
      <c r="A271" s="37" t="s">
        <v>55</v>
      </c>
      <c r="E271" s="38" t="s">
        <v>58</v>
      </c>
    </row>
    <row r="272" spans="1:5" ht="12.75">
      <c r="A272" s="39" t="s">
        <v>57</v>
      </c>
      <c r="E272" s="40" t="s">
        <v>58</v>
      </c>
    </row>
    <row r="273" spans="1:5" ht="12.75">
      <c r="A273" t="s">
        <v>59</v>
      </c>
      <c r="E273" s="38" t="s">
        <v>58</v>
      </c>
    </row>
    <row r="274" spans="1:16" ht="12.75">
      <c r="A274" s="26" t="s">
        <v>50</v>
      </c>
      <c s="31" t="s">
        <v>2019</v>
      </c>
      <c s="31" t="s">
        <v>2020</v>
      </c>
      <c s="26" t="s">
        <v>52</v>
      </c>
      <c s="32" t="s">
        <v>2021</v>
      </c>
      <c s="33" t="s">
        <v>175</v>
      </c>
      <c s="34">
        <v>1</v>
      </c>
      <c s="35">
        <v>0</v>
      </c>
      <c s="36">
        <f>ROUND(ROUND(H274,2)*ROUND(G274,5),2)</f>
      </c>
      <c r="O274">
        <f>(I274*21)/100</f>
      </c>
      <c t="s">
        <v>27</v>
      </c>
    </row>
    <row r="275" spans="1:5" ht="12.75">
      <c r="A275" s="37" t="s">
        <v>55</v>
      </c>
      <c r="E275" s="38" t="s">
        <v>58</v>
      </c>
    </row>
    <row r="276" spans="1:5" ht="12.75">
      <c r="A276" s="39" t="s">
        <v>57</v>
      </c>
      <c r="E276" s="40" t="s">
        <v>58</v>
      </c>
    </row>
    <row r="277" spans="1:5" ht="12.75">
      <c r="A277" t="s">
        <v>59</v>
      </c>
      <c r="E277" s="38" t="s">
        <v>58</v>
      </c>
    </row>
    <row r="278" spans="1:16" ht="12.75">
      <c r="A278" s="26" t="s">
        <v>50</v>
      </c>
      <c s="31" t="s">
        <v>2022</v>
      </c>
      <c s="31" t="s">
        <v>2023</v>
      </c>
      <c s="26" t="s">
        <v>52</v>
      </c>
      <c s="32" t="s">
        <v>2024</v>
      </c>
      <c s="33" t="s">
        <v>175</v>
      </c>
      <c s="34">
        <v>1</v>
      </c>
      <c s="35">
        <v>0</v>
      </c>
      <c s="36">
        <f>ROUND(ROUND(H278,2)*ROUND(G278,5),2)</f>
      </c>
      <c r="O278">
        <f>(I278*21)/100</f>
      </c>
      <c t="s">
        <v>27</v>
      </c>
    </row>
    <row r="279" spans="1:5" ht="12.75">
      <c r="A279" s="37" t="s">
        <v>55</v>
      </c>
      <c r="E279" s="38" t="s">
        <v>58</v>
      </c>
    </row>
    <row r="280" spans="1:5" ht="12.75">
      <c r="A280" s="39" t="s">
        <v>57</v>
      </c>
      <c r="E280" s="40" t="s">
        <v>58</v>
      </c>
    </row>
    <row r="281" spans="1:5" ht="12.75">
      <c r="A281" t="s">
        <v>59</v>
      </c>
      <c r="E281" s="38" t="s">
        <v>58</v>
      </c>
    </row>
    <row r="282" spans="1:16" ht="12.75">
      <c r="A282" s="26" t="s">
        <v>50</v>
      </c>
      <c s="31" t="s">
        <v>2025</v>
      </c>
      <c s="31" t="s">
        <v>2026</v>
      </c>
      <c s="26" t="s">
        <v>52</v>
      </c>
      <c s="32" t="s">
        <v>2027</v>
      </c>
      <c s="33" t="s">
        <v>175</v>
      </c>
      <c s="34">
        <v>1</v>
      </c>
      <c s="35">
        <v>0</v>
      </c>
      <c s="36">
        <f>ROUND(ROUND(H282,2)*ROUND(G282,5),2)</f>
      </c>
      <c r="O282">
        <f>(I282*21)/100</f>
      </c>
      <c t="s">
        <v>27</v>
      </c>
    </row>
    <row r="283" spans="1:5" ht="12.75">
      <c r="A283" s="37" t="s">
        <v>55</v>
      </c>
      <c r="E283" s="38" t="s">
        <v>58</v>
      </c>
    </row>
    <row r="284" spans="1:5" ht="12.75">
      <c r="A284" s="39" t="s">
        <v>57</v>
      </c>
      <c r="E284" s="40" t="s">
        <v>58</v>
      </c>
    </row>
    <row r="285" spans="1:5" ht="12.75">
      <c r="A285" t="s">
        <v>59</v>
      </c>
      <c r="E285" s="38" t="s">
        <v>58</v>
      </c>
    </row>
    <row r="286" spans="1:16" ht="12.75">
      <c r="A286" s="26" t="s">
        <v>50</v>
      </c>
      <c s="31" t="s">
        <v>2028</v>
      </c>
      <c s="31" t="s">
        <v>2029</v>
      </c>
      <c s="26" t="s">
        <v>52</v>
      </c>
      <c s="32" t="s">
        <v>2030</v>
      </c>
      <c s="33" t="s">
        <v>175</v>
      </c>
      <c s="34">
        <v>1</v>
      </c>
      <c s="35">
        <v>0</v>
      </c>
      <c s="36">
        <f>ROUND(ROUND(H286,2)*ROUND(G286,5),2)</f>
      </c>
      <c r="O286">
        <f>(I286*21)/100</f>
      </c>
      <c t="s">
        <v>27</v>
      </c>
    </row>
    <row r="287" spans="1:5" ht="12.75">
      <c r="A287" s="37" t="s">
        <v>55</v>
      </c>
      <c r="E287" s="38" t="s">
        <v>58</v>
      </c>
    </row>
    <row r="288" spans="1:5" ht="12.75">
      <c r="A288" s="39" t="s">
        <v>57</v>
      </c>
      <c r="E288" s="40" t="s">
        <v>58</v>
      </c>
    </row>
    <row r="289" spans="1:5" ht="12.75">
      <c r="A289" t="s">
        <v>59</v>
      </c>
      <c r="E289" s="38" t="s">
        <v>58</v>
      </c>
    </row>
    <row r="290" spans="1:16" ht="12.75">
      <c r="A290" s="26" t="s">
        <v>50</v>
      </c>
      <c s="31" t="s">
        <v>2031</v>
      </c>
      <c s="31" t="s">
        <v>2032</v>
      </c>
      <c s="26" t="s">
        <v>52</v>
      </c>
      <c s="32" t="s">
        <v>2033</v>
      </c>
      <c s="33" t="s">
        <v>175</v>
      </c>
      <c s="34">
        <v>1</v>
      </c>
      <c s="35">
        <v>0</v>
      </c>
      <c s="36">
        <f>ROUND(ROUND(H290,2)*ROUND(G290,5),2)</f>
      </c>
      <c r="O290">
        <f>(I290*21)/100</f>
      </c>
      <c t="s">
        <v>27</v>
      </c>
    </row>
    <row r="291" spans="1:5" ht="12.75">
      <c r="A291" s="37" t="s">
        <v>55</v>
      </c>
      <c r="E291" s="38" t="s">
        <v>58</v>
      </c>
    </row>
    <row r="292" spans="1:5" ht="12.75">
      <c r="A292" s="39" t="s">
        <v>57</v>
      </c>
      <c r="E292" s="40" t="s">
        <v>58</v>
      </c>
    </row>
    <row r="293" spans="1:5" ht="12.75">
      <c r="A293" t="s">
        <v>59</v>
      </c>
      <c r="E293" s="38" t="s">
        <v>58</v>
      </c>
    </row>
    <row r="294" spans="1:16" ht="25.5">
      <c r="A294" s="26" t="s">
        <v>50</v>
      </c>
      <c s="31" t="s">
        <v>2034</v>
      </c>
      <c s="31" t="s">
        <v>2035</v>
      </c>
      <c s="26" t="s">
        <v>52</v>
      </c>
      <c s="32" t="s">
        <v>2036</v>
      </c>
      <c s="33" t="s">
        <v>175</v>
      </c>
      <c s="34">
        <v>1</v>
      </c>
      <c s="35">
        <v>0</v>
      </c>
      <c s="36">
        <f>ROUND(ROUND(H294,2)*ROUND(G294,5),2)</f>
      </c>
      <c r="O294">
        <f>(I294*21)/100</f>
      </c>
      <c t="s">
        <v>27</v>
      </c>
    </row>
    <row r="295" spans="1:5" ht="12.75">
      <c r="A295" s="37" t="s">
        <v>55</v>
      </c>
      <c r="E295" s="38" t="s">
        <v>58</v>
      </c>
    </row>
    <row r="296" spans="1:5" ht="12.75">
      <c r="A296" s="39" t="s">
        <v>57</v>
      </c>
      <c r="E296" s="40" t="s">
        <v>58</v>
      </c>
    </row>
    <row r="297" spans="1:5" ht="12.75">
      <c r="A297" t="s">
        <v>59</v>
      </c>
      <c r="E297" s="38" t="s">
        <v>58</v>
      </c>
    </row>
    <row r="298" spans="1:16" ht="12.75">
      <c r="A298" s="26" t="s">
        <v>50</v>
      </c>
      <c s="31" t="s">
        <v>2037</v>
      </c>
      <c s="31" t="s">
        <v>2038</v>
      </c>
      <c s="26" t="s">
        <v>52</v>
      </c>
      <c s="32" t="s">
        <v>2039</v>
      </c>
      <c s="33" t="s">
        <v>175</v>
      </c>
      <c s="34">
        <v>12</v>
      </c>
      <c s="35">
        <v>0</v>
      </c>
      <c s="36">
        <f>ROUND(ROUND(H298,2)*ROUND(G298,5),2)</f>
      </c>
      <c r="O298">
        <f>(I298*21)/100</f>
      </c>
      <c t="s">
        <v>27</v>
      </c>
    </row>
    <row r="299" spans="1:5" ht="12.75">
      <c r="A299" s="37" t="s">
        <v>55</v>
      </c>
      <c r="E299" s="38" t="s">
        <v>58</v>
      </c>
    </row>
    <row r="300" spans="1:5" ht="12.75">
      <c r="A300" s="39" t="s">
        <v>57</v>
      </c>
      <c r="E300" s="40" t="s">
        <v>58</v>
      </c>
    </row>
    <row r="301" spans="1:5" ht="12.75">
      <c r="A301" t="s">
        <v>59</v>
      </c>
      <c r="E301" s="38" t="s">
        <v>58</v>
      </c>
    </row>
    <row r="302" spans="1:16" ht="12.75">
      <c r="A302" s="26" t="s">
        <v>50</v>
      </c>
      <c s="31" t="s">
        <v>2040</v>
      </c>
      <c s="31" t="s">
        <v>2041</v>
      </c>
      <c s="26" t="s">
        <v>52</v>
      </c>
      <c s="32" t="s">
        <v>2042</v>
      </c>
      <c s="33" t="s">
        <v>175</v>
      </c>
      <c s="34">
        <v>12</v>
      </c>
      <c s="35">
        <v>0</v>
      </c>
      <c s="36">
        <f>ROUND(ROUND(H302,2)*ROUND(G302,5),2)</f>
      </c>
      <c r="O302">
        <f>(I302*21)/100</f>
      </c>
      <c t="s">
        <v>27</v>
      </c>
    </row>
    <row r="303" spans="1:5" ht="12.75">
      <c r="A303" s="37" t="s">
        <v>55</v>
      </c>
      <c r="E303" s="38" t="s">
        <v>58</v>
      </c>
    </row>
    <row r="304" spans="1:5" ht="12.75">
      <c r="A304" s="39" t="s">
        <v>57</v>
      </c>
      <c r="E304" s="40" t="s">
        <v>58</v>
      </c>
    </row>
    <row r="305" spans="1:5" ht="12.75">
      <c r="A305" t="s">
        <v>59</v>
      </c>
      <c r="E305" s="38" t="s">
        <v>58</v>
      </c>
    </row>
    <row r="306" spans="1:16" ht="12.75">
      <c r="A306" s="26" t="s">
        <v>50</v>
      </c>
      <c s="31" t="s">
        <v>2043</v>
      </c>
      <c s="31" t="s">
        <v>2044</v>
      </c>
      <c s="26" t="s">
        <v>52</v>
      </c>
      <c s="32" t="s">
        <v>2045</v>
      </c>
      <c s="33" t="s">
        <v>175</v>
      </c>
      <c s="34">
        <v>12</v>
      </c>
      <c s="35">
        <v>0</v>
      </c>
      <c s="36">
        <f>ROUND(ROUND(H306,2)*ROUND(G306,5),2)</f>
      </c>
      <c r="O306">
        <f>(I306*21)/100</f>
      </c>
      <c t="s">
        <v>27</v>
      </c>
    </row>
    <row r="307" spans="1:5" ht="12.75">
      <c r="A307" s="37" t="s">
        <v>55</v>
      </c>
      <c r="E307" s="38" t="s">
        <v>58</v>
      </c>
    </row>
    <row r="308" spans="1:5" ht="12.75">
      <c r="A308" s="39" t="s">
        <v>57</v>
      </c>
      <c r="E308" s="40" t="s">
        <v>58</v>
      </c>
    </row>
    <row r="309" spans="1:5" ht="12.75">
      <c r="A309" t="s">
        <v>59</v>
      </c>
      <c r="E309" s="38" t="s">
        <v>58</v>
      </c>
    </row>
    <row r="310" spans="1:16" ht="12.75">
      <c r="A310" s="26" t="s">
        <v>50</v>
      </c>
      <c s="31" t="s">
        <v>2046</v>
      </c>
      <c s="31" t="s">
        <v>2047</v>
      </c>
      <c s="26" t="s">
        <v>52</v>
      </c>
      <c s="32" t="s">
        <v>2048</v>
      </c>
      <c s="33" t="s">
        <v>175</v>
      </c>
      <c s="34">
        <v>12</v>
      </c>
      <c s="35">
        <v>0</v>
      </c>
      <c s="36">
        <f>ROUND(ROUND(H310,2)*ROUND(G310,5),2)</f>
      </c>
      <c r="O310">
        <f>(I310*21)/100</f>
      </c>
      <c t="s">
        <v>27</v>
      </c>
    </row>
    <row r="311" spans="1:5" ht="12.75">
      <c r="A311" s="37" t="s">
        <v>55</v>
      </c>
      <c r="E311" s="38" t="s">
        <v>58</v>
      </c>
    </row>
    <row r="312" spans="1:5" ht="12.75">
      <c r="A312" s="39" t="s">
        <v>57</v>
      </c>
      <c r="E312" s="40" t="s">
        <v>58</v>
      </c>
    </row>
    <row r="313" spans="1:5" ht="12.75">
      <c r="A313" t="s">
        <v>59</v>
      </c>
      <c r="E313" s="38" t="s">
        <v>58</v>
      </c>
    </row>
    <row r="314" spans="1:16" ht="12.75">
      <c r="A314" s="26" t="s">
        <v>50</v>
      </c>
      <c s="31" t="s">
        <v>2049</v>
      </c>
      <c s="31" t="s">
        <v>2050</v>
      </c>
      <c s="26" t="s">
        <v>52</v>
      </c>
      <c s="32" t="s">
        <v>2051</v>
      </c>
      <c s="33" t="s">
        <v>175</v>
      </c>
      <c s="34">
        <v>12</v>
      </c>
      <c s="35">
        <v>0</v>
      </c>
      <c s="36">
        <f>ROUND(ROUND(H314,2)*ROUND(G314,5),2)</f>
      </c>
      <c r="O314">
        <f>(I314*21)/100</f>
      </c>
      <c t="s">
        <v>27</v>
      </c>
    </row>
    <row r="315" spans="1:5" ht="12.75">
      <c r="A315" s="37" t="s">
        <v>55</v>
      </c>
      <c r="E315" s="38" t="s">
        <v>58</v>
      </c>
    </row>
    <row r="316" spans="1:5" ht="12.75">
      <c r="A316" s="39" t="s">
        <v>57</v>
      </c>
      <c r="E316" s="40" t="s">
        <v>58</v>
      </c>
    </row>
    <row r="317" spans="1:5" ht="12.75">
      <c r="A317" t="s">
        <v>59</v>
      </c>
      <c r="E317" s="38" t="s">
        <v>58</v>
      </c>
    </row>
    <row r="318" spans="1:16" ht="12.75">
      <c r="A318" s="26" t="s">
        <v>50</v>
      </c>
      <c s="31" t="s">
        <v>2052</v>
      </c>
      <c s="31" t="s">
        <v>2053</v>
      </c>
      <c s="26" t="s">
        <v>52</v>
      </c>
      <c s="32" t="s">
        <v>2054</v>
      </c>
      <c s="33" t="s">
        <v>76</v>
      </c>
      <c s="34">
        <v>940</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12.75">
      <c r="A322" s="26" t="s">
        <v>50</v>
      </c>
      <c s="31" t="s">
        <v>2055</v>
      </c>
      <c s="31" t="s">
        <v>2056</v>
      </c>
      <c s="26" t="s">
        <v>52</v>
      </c>
      <c s="32" t="s">
        <v>2057</v>
      </c>
      <c s="33" t="s">
        <v>175</v>
      </c>
      <c s="34">
        <v>28</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12.75">
      <c r="A326" s="26" t="s">
        <v>50</v>
      </c>
      <c s="31" t="s">
        <v>2058</v>
      </c>
      <c s="31" t="s">
        <v>2059</v>
      </c>
      <c s="26" t="s">
        <v>52</v>
      </c>
      <c s="32" t="s">
        <v>1874</v>
      </c>
      <c s="33" t="s">
        <v>1875</v>
      </c>
      <c s="34">
        <v>1</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25.5">
      <c r="A330" s="26" t="s">
        <v>50</v>
      </c>
      <c s="31" t="s">
        <v>2060</v>
      </c>
      <c s="31" t="s">
        <v>2061</v>
      </c>
      <c s="26" t="s">
        <v>52</v>
      </c>
      <c s="32" t="s">
        <v>2062</v>
      </c>
      <c s="33" t="s">
        <v>2063</v>
      </c>
      <c s="34">
        <v>0.5</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6" ht="12.75">
      <c r="A334" s="26" t="s">
        <v>50</v>
      </c>
      <c s="31" t="s">
        <v>2064</v>
      </c>
      <c s="31" t="s">
        <v>2065</v>
      </c>
      <c s="26" t="s">
        <v>52</v>
      </c>
      <c s="32" t="s">
        <v>2066</v>
      </c>
      <c s="33" t="s">
        <v>2063</v>
      </c>
      <c s="34">
        <v>3</v>
      </c>
      <c s="35">
        <v>0</v>
      </c>
      <c s="36">
        <f>ROUND(ROUND(H334,2)*ROUND(G334,5),2)</f>
      </c>
      <c r="O334">
        <f>(I334*21)/100</f>
      </c>
      <c t="s">
        <v>27</v>
      </c>
    </row>
    <row r="335" spans="1:5" ht="12.75">
      <c r="A335" s="37" t="s">
        <v>55</v>
      </c>
      <c r="E335" s="38" t="s">
        <v>58</v>
      </c>
    </row>
    <row r="336" spans="1:5" ht="12.75">
      <c r="A336" s="39" t="s">
        <v>57</v>
      </c>
      <c r="E336" s="40" t="s">
        <v>58</v>
      </c>
    </row>
    <row r="337" spans="1:5" ht="12.75">
      <c r="A337" t="s">
        <v>59</v>
      </c>
      <c r="E337" s="38" t="s">
        <v>58</v>
      </c>
    </row>
    <row r="338" spans="1:18" ht="12.75" customHeight="1">
      <c r="A338" s="6" t="s">
        <v>47</v>
      </c>
      <c s="6"/>
      <c s="43" t="s">
        <v>1249</v>
      </c>
      <c s="6"/>
      <c s="29" t="s">
        <v>1250</v>
      </c>
      <c s="6"/>
      <c s="6"/>
      <c s="6"/>
      <c s="44">
        <f>0+Q338</f>
      </c>
      <c r="O338">
        <f>0+R338</f>
      </c>
      <c r="Q338">
        <f>0+I339+I343+I347+I351+I355+I359+I363+I367+I371+I375+I379+I383+I387+I391+I395+I399+I403+I407+I411</f>
      </c>
      <c>
        <f>0+O339+O343+O347+O351+O355+O359+O363+O367+O371+O375+O379+O383+O387+O391+O395+O399+O403+O407+O411</f>
      </c>
    </row>
    <row r="339" spans="1:16" ht="25.5">
      <c r="A339" s="26" t="s">
        <v>50</v>
      </c>
      <c s="31" t="s">
        <v>2067</v>
      </c>
      <c s="31" t="s">
        <v>2068</v>
      </c>
      <c s="26" t="s">
        <v>52</v>
      </c>
      <c s="32" t="s">
        <v>2069</v>
      </c>
      <c s="33" t="s">
        <v>175</v>
      </c>
      <c s="34">
        <v>1</v>
      </c>
      <c s="35">
        <v>0</v>
      </c>
      <c s="36">
        <f>ROUND(ROUND(H339,2)*ROUND(G339,5),2)</f>
      </c>
      <c r="O339">
        <f>(I339*21)/100</f>
      </c>
      <c t="s">
        <v>27</v>
      </c>
    </row>
    <row r="340" spans="1:5" ht="12.75">
      <c r="A340" s="37" t="s">
        <v>55</v>
      </c>
      <c r="E340" s="38" t="s">
        <v>58</v>
      </c>
    </row>
    <row r="341" spans="1:5" ht="12.75">
      <c r="A341" s="39" t="s">
        <v>57</v>
      </c>
      <c r="E341" s="40" t="s">
        <v>58</v>
      </c>
    </row>
    <row r="342" spans="1:5" ht="12.75">
      <c r="A342" t="s">
        <v>59</v>
      </c>
      <c r="E342" s="38" t="s">
        <v>58</v>
      </c>
    </row>
    <row r="343" spans="1:16" ht="12.75">
      <c r="A343" s="26" t="s">
        <v>50</v>
      </c>
      <c s="31" t="s">
        <v>2070</v>
      </c>
      <c s="31" t="s">
        <v>2071</v>
      </c>
      <c s="26" t="s">
        <v>52</v>
      </c>
      <c s="32" t="s">
        <v>2072</v>
      </c>
      <c s="33" t="s">
        <v>175</v>
      </c>
      <c s="34">
        <v>1</v>
      </c>
      <c s="35">
        <v>0</v>
      </c>
      <c s="36">
        <f>ROUND(ROUND(H343,2)*ROUND(G343,5),2)</f>
      </c>
      <c r="O343">
        <f>(I343*21)/100</f>
      </c>
      <c t="s">
        <v>27</v>
      </c>
    </row>
    <row r="344" spans="1:5" ht="12.75">
      <c r="A344" s="37" t="s">
        <v>55</v>
      </c>
      <c r="E344" s="38" t="s">
        <v>58</v>
      </c>
    </row>
    <row r="345" spans="1:5" ht="12.75">
      <c r="A345" s="39" t="s">
        <v>57</v>
      </c>
      <c r="E345" s="40" t="s">
        <v>58</v>
      </c>
    </row>
    <row r="346" spans="1:5" ht="12.75">
      <c r="A346" t="s">
        <v>59</v>
      </c>
      <c r="E346" s="38" t="s">
        <v>58</v>
      </c>
    </row>
    <row r="347" spans="1:16" ht="25.5">
      <c r="A347" s="26" t="s">
        <v>50</v>
      </c>
      <c s="31" t="s">
        <v>2073</v>
      </c>
      <c s="31" t="s">
        <v>2074</v>
      </c>
      <c s="26" t="s">
        <v>52</v>
      </c>
      <c s="32" t="s">
        <v>2075</v>
      </c>
      <c s="33" t="s">
        <v>175</v>
      </c>
      <c s="34">
        <v>1</v>
      </c>
      <c s="35">
        <v>0</v>
      </c>
      <c s="36">
        <f>ROUND(ROUND(H347,2)*ROUND(G347,5),2)</f>
      </c>
      <c r="O347">
        <f>(I347*21)/100</f>
      </c>
      <c t="s">
        <v>27</v>
      </c>
    </row>
    <row r="348" spans="1:5" ht="12.75">
      <c r="A348" s="37" t="s">
        <v>55</v>
      </c>
      <c r="E348" s="38" t="s">
        <v>58</v>
      </c>
    </row>
    <row r="349" spans="1:5" ht="12.75">
      <c r="A349" s="39" t="s">
        <v>57</v>
      </c>
      <c r="E349" s="40" t="s">
        <v>58</v>
      </c>
    </row>
    <row r="350" spans="1:5" ht="12.75">
      <c r="A350" t="s">
        <v>59</v>
      </c>
      <c r="E350" s="38" t="s">
        <v>58</v>
      </c>
    </row>
    <row r="351" spans="1:16" ht="12.75">
      <c r="A351" s="26" t="s">
        <v>50</v>
      </c>
      <c s="31" t="s">
        <v>2076</v>
      </c>
      <c s="31" t="s">
        <v>2077</v>
      </c>
      <c s="26" t="s">
        <v>52</v>
      </c>
      <c s="32" t="s">
        <v>2078</v>
      </c>
      <c s="33" t="s">
        <v>175</v>
      </c>
      <c s="34">
        <v>13</v>
      </c>
      <c s="35">
        <v>0</v>
      </c>
      <c s="36">
        <f>ROUND(ROUND(H351,2)*ROUND(G351,5),2)</f>
      </c>
      <c r="O351">
        <f>(I351*21)/100</f>
      </c>
      <c t="s">
        <v>27</v>
      </c>
    </row>
    <row r="352" spans="1:5" ht="12.75">
      <c r="A352" s="37" t="s">
        <v>55</v>
      </c>
      <c r="E352" s="38" t="s">
        <v>58</v>
      </c>
    </row>
    <row r="353" spans="1:5" ht="12.75">
      <c r="A353" s="39" t="s">
        <v>57</v>
      </c>
      <c r="E353" s="40" t="s">
        <v>58</v>
      </c>
    </row>
    <row r="354" spans="1:5" ht="12.75">
      <c r="A354" t="s">
        <v>59</v>
      </c>
      <c r="E354" s="38" t="s">
        <v>58</v>
      </c>
    </row>
    <row r="355" spans="1:16" ht="12.75">
      <c r="A355" s="26" t="s">
        <v>50</v>
      </c>
      <c s="31" t="s">
        <v>2079</v>
      </c>
      <c s="31" t="s">
        <v>2080</v>
      </c>
      <c s="26" t="s">
        <v>52</v>
      </c>
      <c s="32" t="s">
        <v>2081</v>
      </c>
      <c s="33" t="s">
        <v>175</v>
      </c>
      <c s="34">
        <v>1</v>
      </c>
      <c s="35">
        <v>0</v>
      </c>
      <c s="36">
        <f>ROUND(ROUND(H355,2)*ROUND(G355,5),2)</f>
      </c>
      <c r="O355">
        <f>(I355*21)/100</f>
      </c>
      <c t="s">
        <v>27</v>
      </c>
    </row>
    <row r="356" spans="1:5" ht="12.75">
      <c r="A356" s="37" t="s">
        <v>55</v>
      </c>
      <c r="E356" s="38" t="s">
        <v>58</v>
      </c>
    </row>
    <row r="357" spans="1:5" ht="12.75">
      <c r="A357" s="39" t="s">
        <v>57</v>
      </c>
      <c r="E357" s="40" t="s">
        <v>58</v>
      </c>
    </row>
    <row r="358" spans="1:5" ht="12.75">
      <c r="A358" t="s">
        <v>59</v>
      </c>
      <c r="E358" s="38" t="s">
        <v>58</v>
      </c>
    </row>
    <row r="359" spans="1:16" ht="12.75">
      <c r="A359" s="26" t="s">
        <v>50</v>
      </c>
      <c s="31" t="s">
        <v>2082</v>
      </c>
      <c s="31" t="s">
        <v>2083</v>
      </c>
      <c s="26" t="s">
        <v>52</v>
      </c>
      <c s="32" t="s">
        <v>2084</v>
      </c>
      <c s="33" t="s">
        <v>175</v>
      </c>
      <c s="34">
        <v>15</v>
      </c>
      <c s="35">
        <v>0</v>
      </c>
      <c s="36">
        <f>ROUND(ROUND(H359,2)*ROUND(G359,5),2)</f>
      </c>
      <c r="O359">
        <f>(I359*21)/100</f>
      </c>
      <c t="s">
        <v>27</v>
      </c>
    </row>
    <row r="360" spans="1:5" ht="12.75">
      <c r="A360" s="37" t="s">
        <v>55</v>
      </c>
      <c r="E360" s="38" t="s">
        <v>58</v>
      </c>
    </row>
    <row r="361" spans="1:5" ht="12.75">
      <c r="A361" s="39" t="s">
        <v>57</v>
      </c>
      <c r="E361" s="40" t="s">
        <v>58</v>
      </c>
    </row>
    <row r="362" spans="1:5" ht="12.75">
      <c r="A362" t="s">
        <v>59</v>
      </c>
      <c r="E362" s="38" t="s">
        <v>58</v>
      </c>
    </row>
    <row r="363" spans="1:16" ht="12.75">
      <c r="A363" s="26" t="s">
        <v>50</v>
      </c>
      <c s="31" t="s">
        <v>2085</v>
      </c>
      <c s="31" t="s">
        <v>2086</v>
      </c>
      <c s="26" t="s">
        <v>52</v>
      </c>
      <c s="32" t="s">
        <v>2087</v>
      </c>
      <c s="33" t="s">
        <v>175</v>
      </c>
      <c s="34">
        <v>5</v>
      </c>
      <c s="35">
        <v>0</v>
      </c>
      <c s="36">
        <f>ROUND(ROUND(H363,2)*ROUND(G363,5),2)</f>
      </c>
      <c r="O363">
        <f>(I363*21)/100</f>
      </c>
      <c t="s">
        <v>27</v>
      </c>
    </row>
    <row r="364" spans="1:5" ht="12.75">
      <c r="A364" s="37" t="s">
        <v>55</v>
      </c>
      <c r="E364" s="38" t="s">
        <v>58</v>
      </c>
    </row>
    <row r="365" spans="1:5" ht="12.75">
      <c r="A365" s="39" t="s">
        <v>57</v>
      </c>
      <c r="E365" s="40" t="s">
        <v>58</v>
      </c>
    </row>
    <row r="366" spans="1:5" ht="12.75">
      <c r="A366" t="s">
        <v>59</v>
      </c>
      <c r="E366" s="38" t="s">
        <v>58</v>
      </c>
    </row>
    <row r="367" spans="1:16" ht="12.75">
      <c r="A367" s="26" t="s">
        <v>50</v>
      </c>
      <c s="31" t="s">
        <v>2088</v>
      </c>
      <c s="31" t="s">
        <v>2089</v>
      </c>
      <c s="26" t="s">
        <v>52</v>
      </c>
      <c s="32" t="s">
        <v>2081</v>
      </c>
      <c s="33" t="s">
        <v>175</v>
      </c>
      <c s="34">
        <v>5</v>
      </c>
      <c s="35">
        <v>0</v>
      </c>
      <c s="36">
        <f>ROUND(ROUND(H367,2)*ROUND(G367,5),2)</f>
      </c>
      <c r="O367">
        <f>(I367*21)/100</f>
      </c>
      <c t="s">
        <v>27</v>
      </c>
    </row>
    <row r="368" spans="1:5" ht="12.75">
      <c r="A368" s="37" t="s">
        <v>55</v>
      </c>
      <c r="E368" s="38" t="s">
        <v>58</v>
      </c>
    </row>
    <row r="369" spans="1:5" ht="12.75">
      <c r="A369" s="39" t="s">
        <v>57</v>
      </c>
      <c r="E369" s="40" t="s">
        <v>58</v>
      </c>
    </row>
    <row r="370" spans="1:5" ht="12.75">
      <c r="A370" t="s">
        <v>59</v>
      </c>
      <c r="E370" s="38" t="s">
        <v>58</v>
      </c>
    </row>
    <row r="371" spans="1:16" ht="12.75">
      <c r="A371" s="26" t="s">
        <v>50</v>
      </c>
      <c s="31" t="s">
        <v>2090</v>
      </c>
      <c s="31" t="s">
        <v>2091</v>
      </c>
      <c s="26" t="s">
        <v>52</v>
      </c>
      <c s="32" t="s">
        <v>2092</v>
      </c>
      <c s="33" t="s">
        <v>175</v>
      </c>
      <c s="34">
        <v>1</v>
      </c>
      <c s="35">
        <v>0</v>
      </c>
      <c s="36">
        <f>ROUND(ROUND(H371,2)*ROUND(G371,5),2)</f>
      </c>
      <c r="O371">
        <f>(I371*21)/100</f>
      </c>
      <c t="s">
        <v>27</v>
      </c>
    </row>
    <row r="372" spans="1:5" ht="12.75">
      <c r="A372" s="37" t="s">
        <v>55</v>
      </c>
      <c r="E372" s="38" t="s">
        <v>58</v>
      </c>
    </row>
    <row r="373" spans="1:5" ht="12.75">
      <c r="A373" s="39" t="s">
        <v>57</v>
      </c>
      <c r="E373" s="40" t="s">
        <v>58</v>
      </c>
    </row>
    <row r="374" spans="1:5" ht="12.75">
      <c r="A374" t="s">
        <v>59</v>
      </c>
      <c r="E374" s="38" t="s">
        <v>58</v>
      </c>
    </row>
    <row r="375" spans="1:16" ht="25.5">
      <c r="A375" s="26" t="s">
        <v>50</v>
      </c>
      <c s="31" t="s">
        <v>2093</v>
      </c>
      <c s="31" t="s">
        <v>2094</v>
      </c>
      <c s="26" t="s">
        <v>52</v>
      </c>
      <c s="32" t="s">
        <v>2095</v>
      </c>
      <c s="33" t="s">
        <v>175</v>
      </c>
      <c s="34">
        <v>28</v>
      </c>
      <c s="35">
        <v>0</v>
      </c>
      <c s="36">
        <f>ROUND(ROUND(H375,2)*ROUND(G375,5),2)</f>
      </c>
      <c r="O375">
        <f>(I375*21)/100</f>
      </c>
      <c t="s">
        <v>27</v>
      </c>
    </row>
    <row r="376" spans="1:5" ht="12.75">
      <c r="A376" s="37" t="s">
        <v>55</v>
      </c>
      <c r="E376" s="38" t="s">
        <v>58</v>
      </c>
    </row>
    <row r="377" spans="1:5" ht="12.75">
      <c r="A377" s="39" t="s">
        <v>57</v>
      </c>
      <c r="E377" s="40" t="s">
        <v>58</v>
      </c>
    </row>
    <row r="378" spans="1:5" ht="12.75">
      <c r="A378" t="s">
        <v>59</v>
      </c>
      <c r="E378" s="38" t="s">
        <v>58</v>
      </c>
    </row>
    <row r="379" spans="1:16" ht="25.5">
      <c r="A379" s="26" t="s">
        <v>50</v>
      </c>
      <c s="31" t="s">
        <v>2096</v>
      </c>
      <c s="31" t="s">
        <v>2097</v>
      </c>
      <c s="26" t="s">
        <v>52</v>
      </c>
      <c s="32" t="s">
        <v>2098</v>
      </c>
      <c s="33" t="s">
        <v>175</v>
      </c>
      <c s="34">
        <v>1</v>
      </c>
      <c s="35">
        <v>0</v>
      </c>
      <c s="36">
        <f>ROUND(ROUND(H379,2)*ROUND(G379,5),2)</f>
      </c>
      <c r="O379">
        <f>(I379*21)/100</f>
      </c>
      <c t="s">
        <v>27</v>
      </c>
    </row>
    <row r="380" spans="1:5" ht="12.75">
      <c r="A380" s="37" t="s">
        <v>55</v>
      </c>
      <c r="E380" s="38" t="s">
        <v>58</v>
      </c>
    </row>
    <row r="381" spans="1:5" ht="12.75">
      <c r="A381" s="39" t="s">
        <v>57</v>
      </c>
      <c r="E381" s="40" t="s">
        <v>58</v>
      </c>
    </row>
    <row r="382" spans="1:5" ht="12.75">
      <c r="A382" t="s">
        <v>59</v>
      </c>
      <c r="E382" s="38" t="s">
        <v>58</v>
      </c>
    </row>
    <row r="383" spans="1:16" ht="25.5">
      <c r="A383" s="26" t="s">
        <v>50</v>
      </c>
      <c s="31" t="s">
        <v>2099</v>
      </c>
      <c s="31" t="s">
        <v>2100</v>
      </c>
      <c s="26" t="s">
        <v>52</v>
      </c>
      <c s="32" t="s">
        <v>2101</v>
      </c>
      <c s="33" t="s">
        <v>175</v>
      </c>
      <c s="34">
        <v>107</v>
      </c>
      <c s="35">
        <v>0</v>
      </c>
      <c s="36">
        <f>ROUND(ROUND(H383,2)*ROUND(G383,5),2)</f>
      </c>
      <c r="O383">
        <f>(I383*21)/100</f>
      </c>
      <c t="s">
        <v>27</v>
      </c>
    </row>
    <row r="384" spans="1:5" ht="12.75">
      <c r="A384" s="37" t="s">
        <v>55</v>
      </c>
      <c r="E384" s="38" t="s">
        <v>58</v>
      </c>
    </row>
    <row r="385" spans="1:5" ht="12.75">
      <c r="A385" s="39" t="s">
        <v>57</v>
      </c>
      <c r="E385" s="40" t="s">
        <v>58</v>
      </c>
    </row>
    <row r="386" spans="1:5" ht="12.75">
      <c r="A386" t="s">
        <v>59</v>
      </c>
      <c r="E386" s="38" t="s">
        <v>58</v>
      </c>
    </row>
    <row r="387" spans="1:16" ht="25.5">
      <c r="A387" s="26" t="s">
        <v>50</v>
      </c>
      <c s="31" t="s">
        <v>2102</v>
      </c>
      <c s="31" t="s">
        <v>2103</v>
      </c>
      <c s="26" t="s">
        <v>52</v>
      </c>
      <c s="32" t="s">
        <v>2104</v>
      </c>
      <c s="33" t="s">
        <v>175</v>
      </c>
      <c s="34">
        <v>6</v>
      </c>
      <c s="35">
        <v>0</v>
      </c>
      <c s="36">
        <f>ROUND(ROUND(H387,2)*ROUND(G387,5),2)</f>
      </c>
      <c r="O387">
        <f>(I387*21)/100</f>
      </c>
      <c t="s">
        <v>27</v>
      </c>
    </row>
    <row r="388" spans="1:5" ht="12.75">
      <c r="A388" s="37" t="s">
        <v>55</v>
      </c>
      <c r="E388" s="38" t="s">
        <v>58</v>
      </c>
    </row>
    <row r="389" spans="1:5" ht="12.75">
      <c r="A389" s="39" t="s">
        <v>57</v>
      </c>
      <c r="E389" s="40" t="s">
        <v>58</v>
      </c>
    </row>
    <row r="390" spans="1:5" ht="12.75">
      <c r="A390" t="s">
        <v>59</v>
      </c>
      <c r="E390" s="38" t="s">
        <v>58</v>
      </c>
    </row>
    <row r="391" spans="1:16" ht="12.75">
      <c r="A391" s="26" t="s">
        <v>50</v>
      </c>
      <c s="31" t="s">
        <v>2105</v>
      </c>
      <c s="31" t="s">
        <v>2106</v>
      </c>
      <c s="26" t="s">
        <v>52</v>
      </c>
      <c s="32" t="s">
        <v>2107</v>
      </c>
      <c s="33" t="s">
        <v>76</v>
      </c>
      <c s="34">
        <v>2400</v>
      </c>
      <c s="35">
        <v>0</v>
      </c>
      <c s="36">
        <f>ROUND(ROUND(H391,2)*ROUND(G391,5),2)</f>
      </c>
      <c r="O391">
        <f>(I391*21)/100</f>
      </c>
      <c t="s">
        <v>27</v>
      </c>
    </row>
    <row r="392" spans="1:5" ht="12.75">
      <c r="A392" s="37" t="s">
        <v>55</v>
      </c>
      <c r="E392" s="38" t="s">
        <v>58</v>
      </c>
    </row>
    <row r="393" spans="1:5" ht="12.75">
      <c r="A393" s="39" t="s">
        <v>57</v>
      </c>
      <c r="E393" s="40" t="s">
        <v>58</v>
      </c>
    </row>
    <row r="394" spans="1:5" ht="12.75">
      <c r="A394" t="s">
        <v>59</v>
      </c>
      <c r="E394" s="38" t="s">
        <v>58</v>
      </c>
    </row>
    <row r="395" spans="1:16" ht="12.75">
      <c r="A395" s="26" t="s">
        <v>50</v>
      </c>
      <c s="31" t="s">
        <v>2108</v>
      </c>
      <c s="31" t="s">
        <v>2109</v>
      </c>
      <c s="26" t="s">
        <v>52</v>
      </c>
      <c s="32" t="s">
        <v>2110</v>
      </c>
      <c s="33" t="s">
        <v>76</v>
      </c>
      <c s="34">
        <v>800</v>
      </c>
      <c s="35">
        <v>0</v>
      </c>
      <c s="36">
        <f>ROUND(ROUND(H395,2)*ROUND(G395,5),2)</f>
      </c>
      <c r="O395">
        <f>(I395*21)/100</f>
      </c>
      <c t="s">
        <v>27</v>
      </c>
    </row>
    <row r="396" spans="1:5" ht="12.75">
      <c r="A396" s="37" t="s">
        <v>55</v>
      </c>
      <c r="E396" s="38" t="s">
        <v>58</v>
      </c>
    </row>
    <row r="397" spans="1:5" ht="12.75">
      <c r="A397" s="39" t="s">
        <v>57</v>
      </c>
      <c r="E397" s="40" t="s">
        <v>58</v>
      </c>
    </row>
    <row r="398" spans="1:5" ht="12.75">
      <c r="A398" t="s">
        <v>59</v>
      </c>
      <c r="E398" s="38" t="s">
        <v>58</v>
      </c>
    </row>
    <row r="399" spans="1:16" ht="12.75">
      <c r="A399" s="26" t="s">
        <v>50</v>
      </c>
      <c s="31" t="s">
        <v>2111</v>
      </c>
      <c s="31" t="s">
        <v>2112</v>
      </c>
      <c s="26" t="s">
        <v>52</v>
      </c>
      <c s="32" t="s">
        <v>2113</v>
      </c>
      <c s="33" t="s">
        <v>76</v>
      </c>
      <c s="34">
        <v>500</v>
      </c>
      <c s="35">
        <v>0</v>
      </c>
      <c s="36">
        <f>ROUND(ROUND(H399,2)*ROUND(G399,5),2)</f>
      </c>
      <c r="O399">
        <f>(I399*21)/100</f>
      </c>
      <c t="s">
        <v>27</v>
      </c>
    </row>
    <row r="400" spans="1:5" ht="12.75">
      <c r="A400" s="37" t="s">
        <v>55</v>
      </c>
      <c r="E400" s="38" t="s">
        <v>58</v>
      </c>
    </row>
    <row r="401" spans="1:5" ht="12.75">
      <c r="A401" s="39" t="s">
        <v>57</v>
      </c>
      <c r="E401" s="40" t="s">
        <v>58</v>
      </c>
    </row>
    <row r="402" spans="1:5" ht="12.75">
      <c r="A402" t="s">
        <v>59</v>
      </c>
      <c r="E402" s="38" t="s">
        <v>58</v>
      </c>
    </row>
    <row r="403" spans="1:16" ht="12.75">
      <c r="A403" s="26" t="s">
        <v>50</v>
      </c>
      <c s="31" t="s">
        <v>2114</v>
      </c>
      <c s="31" t="s">
        <v>2115</v>
      </c>
      <c s="26" t="s">
        <v>52</v>
      </c>
      <c s="32" t="s">
        <v>2116</v>
      </c>
      <c s="33" t="s">
        <v>76</v>
      </c>
      <c s="34">
        <v>20</v>
      </c>
      <c s="35">
        <v>0</v>
      </c>
      <c s="36">
        <f>ROUND(ROUND(H403,2)*ROUND(G403,5),2)</f>
      </c>
      <c r="O403">
        <f>(I403*21)/100</f>
      </c>
      <c t="s">
        <v>27</v>
      </c>
    </row>
    <row r="404" spans="1:5" ht="12.75">
      <c r="A404" s="37" t="s">
        <v>55</v>
      </c>
      <c r="E404" s="38" t="s">
        <v>58</v>
      </c>
    </row>
    <row r="405" spans="1:5" ht="12.75">
      <c r="A405" s="39" t="s">
        <v>57</v>
      </c>
      <c r="E405" s="40" t="s">
        <v>58</v>
      </c>
    </row>
    <row r="406" spans="1:5" ht="12.75">
      <c r="A406" t="s">
        <v>59</v>
      </c>
      <c r="E406" s="38" t="s">
        <v>58</v>
      </c>
    </row>
    <row r="407" spans="1:16" ht="12.75">
      <c r="A407" s="26" t="s">
        <v>50</v>
      </c>
      <c s="31" t="s">
        <v>2117</v>
      </c>
      <c s="31" t="s">
        <v>2118</v>
      </c>
      <c s="26" t="s">
        <v>52</v>
      </c>
      <c s="32" t="s">
        <v>1874</v>
      </c>
      <c s="33" t="s">
        <v>1875</v>
      </c>
      <c s="34">
        <v>1</v>
      </c>
      <c s="35">
        <v>0</v>
      </c>
      <c s="36">
        <f>ROUND(ROUND(H407,2)*ROUND(G407,5),2)</f>
      </c>
      <c r="O407">
        <f>(I407*21)/100</f>
      </c>
      <c t="s">
        <v>27</v>
      </c>
    </row>
    <row r="408" spans="1:5" ht="12.75">
      <c r="A408" s="37" t="s">
        <v>55</v>
      </c>
      <c r="E408" s="38" t="s">
        <v>58</v>
      </c>
    </row>
    <row r="409" spans="1:5" ht="12.75">
      <c r="A409" s="39" t="s">
        <v>57</v>
      </c>
      <c r="E409" s="40" t="s">
        <v>58</v>
      </c>
    </row>
    <row r="410" spans="1:5" ht="12.75">
      <c r="A410" t="s">
        <v>59</v>
      </c>
      <c r="E410" s="38" t="s">
        <v>58</v>
      </c>
    </row>
    <row r="411" spans="1:16" ht="12.75">
      <c r="A411" s="26" t="s">
        <v>50</v>
      </c>
      <c s="31" t="s">
        <v>2119</v>
      </c>
      <c s="31" t="s">
        <v>2120</v>
      </c>
      <c s="26" t="s">
        <v>52</v>
      </c>
      <c s="32" t="s">
        <v>2121</v>
      </c>
      <c s="33" t="s">
        <v>135</v>
      </c>
      <c s="34">
        <v>16</v>
      </c>
      <c s="35">
        <v>0</v>
      </c>
      <c s="36">
        <f>ROUND(ROUND(H411,2)*ROUND(G411,5),2)</f>
      </c>
      <c r="O411">
        <f>(I411*21)/100</f>
      </c>
      <c t="s">
        <v>27</v>
      </c>
    </row>
    <row r="412" spans="1:5" ht="12.75">
      <c r="A412" s="37" t="s">
        <v>55</v>
      </c>
      <c r="E412" s="38" t="s">
        <v>58</v>
      </c>
    </row>
    <row r="413" spans="1:5" ht="12.75">
      <c r="A413" s="39" t="s">
        <v>57</v>
      </c>
      <c r="E413" s="40" t="s">
        <v>58</v>
      </c>
    </row>
    <row r="414" spans="1:5" ht="12.75">
      <c r="A414" t="s">
        <v>59</v>
      </c>
      <c r="E414" s="38" t="s">
        <v>58</v>
      </c>
    </row>
    <row r="415" spans="1:18" ht="12.75" customHeight="1">
      <c r="A415" s="6" t="s">
        <v>47</v>
      </c>
      <c s="6"/>
      <c s="43" t="s">
        <v>1271</v>
      </c>
      <c s="6"/>
      <c s="29" t="s">
        <v>1272</v>
      </c>
      <c s="6"/>
      <c s="6"/>
      <c s="6"/>
      <c s="44">
        <f>0+Q415</f>
      </c>
      <c r="O415">
        <f>0+R415</f>
      </c>
      <c r="Q415">
        <f>0+I416+I420+I424+I428+I432+I436+I440+I444+I448+I452+I456+I460+I464+I468+I472+I476+I480+I484+I488+I492+I496+I500+I504+I508+I512+I516+I520+I524+I528+I532</f>
      </c>
      <c>
        <f>0+O416+O420+O424+O428+O432+O436+O440+O444+O448+O452+O456+O460+O464+O468+O472+O476+O480+O484+O488+O492+O496+O500+O504+O508+O512+O516+O520+O524+O528+O532</f>
      </c>
    </row>
    <row r="416" spans="1:16" ht="25.5">
      <c r="A416" s="26" t="s">
        <v>50</v>
      </c>
      <c s="31" t="s">
        <v>2122</v>
      </c>
      <c s="31" t="s">
        <v>2123</v>
      </c>
      <c s="26" t="s">
        <v>52</v>
      </c>
      <c s="32" t="s">
        <v>2124</v>
      </c>
      <c s="33" t="s">
        <v>175</v>
      </c>
      <c s="34">
        <v>3</v>
      </c>
      <c s="35">
        <v>0</v>
      </c>
      <c s="36">
        <f>ROUND(ROUND(H416,2)*ROUND(G416,5),2)</f>
      </c>
      <c r="O416">
        <f>(I416*21)/100</f>
      </c>
      <c t="s">
        <v>27</v>
      </c>
    </row>
    <row r="417" spans="1:5" ht="12.75">
      <c r="A417" s="37" t="s">
        <v>55</v>
      </c>
      <c r="E417" s="38" t="s">
        <v>58</v>
      </c>
    </row>
    <row r="418" spans="1:5" ht="12.75">
      <c r="A418" s="39" t="s">
        <v>57</v>
      </c>
      <c r="E418" s="40" t="s">
        <v>58</v>
      </c>
    </row>
    <row r="419" spans="1:5" ht="12.75">
      <c r="A419" t="s">
        <v>59</v>
      </c>
      <c r="E419" s="38" t="s">
        <v>58</v>
      </c>
    </row>
    <row r="420" spans="1:16" ht="25.5">
      <c r="A420" s="26" t="s">
        <v>50</v>
      </c>
      <c s="31" t="s">
        <v>2125</v>
      </c>
      <c s="31" t="s">
        <v>2126</v>
      </c>
      <c s="26" t="s">
        <v>52</v>
      </c>
      <c s="32" t="s">
        <v>2127</v>
      </c>
      <c s="33" t="s">
        <v>175</v>
      </c>
      <c s="34">
        <v>1</v>
      </c>
      <c s="35">
        <v>0</v>
      </c>
      <c s="36">
        <f>ROUND(ROUND(H420,2)*ROUND(G420,5),2)</f>
      </c>
      <c r="O420">
        <f>(I420*21)/100</f>
      </c>
      <c t="s">
        <v>27</v>
      </c>
    </row>
    <row r="421" spans="1:5" ht="12.75">
      <c r="A421" s="37" t="s">
        <v>55</v>
      </c>
      <c r="E421" s="38" t="s">
        <v>58</v>
      </c>
    </row>
    <row r="422" spans="1:5" ht="12.75">
      <c r="A422" s="39" t="s">
        <v>57</v>
      </c>
      <c r="E422" s="40" t="s">
        <v>58</v>
      </c>
    </row>
    <row r="423" spans="1:5" ht="12.75">
      <c r="A423" t="s">
        <v>59</v>
      </c>
      <c r="E423" s="38" t="s">
        <v>58</v>
      </c>
    </row>
    <row r="424" spans="1:16" ht="25.5">
      <c r="A424" s="26" t="s">
        <v>50</v>
      </c>
      <c s="31" t="s">
        <v>2128</v>
      </c>
      <c s="31" t="s">
        <v>2129</v>
      </c>
      <c s="26" t="s">
        <v>52</v>
      </c>
      <c s="32" t="s">
        <v>2130</v>
      </c>
      <c s="33" t="s">
        <v>175</v>
      </c>
      <c s="34">
        <v>4</v>
      </c>
      <c s="35">
        <v>0</v>
      </c>
      <c s="36">
        <f>ROUND(ROUND(H424,2)*ROUND(G424,5),2)</f>
      </c>
      <c r="O424">
        <f>(I424*21)/100</f>
      </c>
      <c t="s">
        <v>27</v>
      </c>
    </row>
    <row r="425" spans="1:5" ht="12.75">
      <c r="A425" s="37" t="s">
        <v>55</v>
      </c>
      <c r="E425" s="38" t="s">
        <v>58</v>
      </c>
    </row>
    <row r="426" spans="1:5" ht="12.75">
      <c r="A426" s="39" t="s">
        <v>57</v>
      </c>
      <c r="E426" s="40" t="s">
        <v>58</v>
      </c>
    </row>
    <row r="427" spans="1:5" ht="12.75">
      <c r="A427" t="s">
        <v>59</v>
      </c>
      <c r="E427" s="38" t="s">
        <v>58</v>
      </c>
    </row>
    <row r="428" spans="1:16" ht="38.25">
      <c r="A428" s="26" t="s">
        <v>50</v>
      </c>
      <c s="31" t="s">
        <v>2131</v>
      </c>
      <c s="31" t="s">
        <v>2132</v>
      </c>
      <c s="26" t="s">
        <v>52</v>
      </c>
      <c s="32" t="s">
        <v>1859</v>
      </c>
      <c s="33" t="s">
        <v>175</v>
      </c>
      <c s="34">
        <v>2</v>
      </c>
      <c s="35">
        <v>0</v>
      </c>
      <c s="36">
        <f>ROUND(ROUND(H428,2)*ROUND(G428,5),2)</f>
      </c>
      <c r="O428">
        <f>(I428*21)/100</f>
      </c>
      <c t="s">
        <v>27</v>
      </c>
    </row>
    <row r="429" spans="1:5" ht="12.75">
      <c r="A429" s="37" t="s">
        <v>55</v>
      </c>
      <c r="E429" s="38" t="s">
        <v>58</v>
      </c>
    </row>
    <row r="430" spans="1:5" ht="12.75">
      <c r="A430" s="39" t="s">
        <v>57</v>
      </c>
      <c r="E430" s="40" t="s">
        <v>58</v>
      </c>
    </row>
    <row r="431" spans="1:5" ht="12.75">
      <c r="A431" t="s">
        <v>59</v>
      </c>
      <c r="E431" s="38" t="s">
        <v>58</v>
      </c>
    </row>
    <row r="432" spans="1:16" ht="25.5">
      <c r="A432" s="26" t="s">
        <v>50</v>
      </c>
      <c s="31" t="s">
        <v>2133</v>
      </c>
      <c s="31" t="s">
        <v>2134</v>
      </c>
      <c s="26" t="s">
        <v>52</v>
      </c>
      <c s="32" t="s">
        <v>2135</v>
      </c>
      <c s="33" t="s">
        <v>175</v>
      </c>
      <c s="34">
        <v>23</v>
      </c>
      <c s="35">
        <v>0</v>
      </c>
      <c s="36">
        <f>ROUND(ROUND(H432,2)*ROUND(G432,5),2)</f>
      </c>
      <c r="O432">
        <f>(I432*21)/100</f>
      </c>
      <c t="s">
        <v>27</v>
      </c>
    </row>
    <row r="433" spans="1:5" ht="12.75">
      <c r="A433" s="37" t="s">
        <v>55</v>
      </c>
      <c r="E433" s="38" t="s">
        <v>58</v>
      </c>
    </row>
    <row r="434" spans="1:5" ht="12.75">
      <c r="A434" s="39" t="s">
        <v>57</v>
      </c>
      <c r="E434" s="40" t="s">
        <v>58</v>
      </c>
    </row>
    <row r="435" spans="1:5" ht="12.75">
      <c r="A435" t="s">
        <v>59</v>
      </c>
      <c r="E435" s="38" t="s">
        <v>58</v>
      </c>
    </row>
    <row r="436" spans="1:16" ht="25.5">
      <c r="A436" s="26" t="s">
        <v>50</v>
      </c>
      <c s="31" t="s">
        <v>2136</v>
      </c>
      <c s="31" t="s">
        <v>2137</v>
      </c>
      <c s="26" t="s">
        <v>52</v>
      </c>
      <c s="32" t="s">
        <v>2138</v>
      </c>
      <c s="33" t="s">
        <v>175</v>
      </c>
      <c s="34">
        <v>2</v>
      </c>
      <c s="35">
        <v>0</v>
      </c>
      <c s="36">
        <f>ROUND(ROUND(H436,2)*ROUND(G436,5),2)</f>
      </c>
      <c r="O436">
        <f>(I436*21)/100</f>
      </c>
      <c t="s">
        <v>27</v>
      </c>
    </row>
    <row r="437" spans="1:5" ht="12.75">
      <c r="A437" s="37" t="s">
        <v>55</v>
      </c>
      <c r="E437" s="38" t="s">
        <v>58</v>
      </c>
    </row>
    <row r="438" spans="1:5" ht="12.75">
      <c r="A438" s="39" t="s">
        <v>57</v>
      </c>
      <c r="E438" s="40" t="s">
        <v>58</v>
      </c>
    </row>
    <row r="439" spans="1:5" ht="12.75">
      <c r="A439" t="s">
        <v>59</v>
      </c>
      <c r="E439" s="38" t="s">
        <v>58</v>
      </c>
    </row>
    <row r="440" spans="1:16" ht="25.5">
      <c r="A440" s="26" t="s">
        <v>50</v>
      </c>
      <c s="31" t="s">
        <v>2139</v>
      </c>
      <c s="31" t="s">
        <v>2140</v>
      </c>
      <c s="26" t="s">
        <v>52</v>
      </c>
      <c s="32" t="s">
        <v>2141</v>
      </c>
      <c s="33" t="s">
        <v>175</v>
      </c>
      <c s="34">
        <v>1</v>
      </c>
      <c s="35">
        <v>0</v>
      </c>
      <c s="36">
        <f>ROUND(ROUND(H440,2)*ROUND(G440,5),2)</f>
      </c>
      <c r="O440">
        <f>(I440*21)/100</f>
      </c>
      <c t="s">
        <v>27</v>
      </c>
    </row>
    <row r="441" spans="1:5" ht="12.75">
      <c r="A441" s="37" t="s">
        <v>55</v>
      </c>
      <c r="E441" s="38" t="s">
        <v>58</v>
      </c>
    </row>
    <row r="442" spans="1:5" ht="12.75">
      <c r="A442" s="39" t="s">
        <v>57</v>
      </c>
      <c r="E442" s="40" t="s">
        <v>58</v>
      </c>
    </row>
    <row r="443" spans="1:5" ht="12.75">
      <c r="A443" t="s">
        <v>59</v>
      </c>
      <c r="E443" s="38" t="s">
        <v>58</v>
      </c>
    </row>
    <row r="444" spans="1:16" ht="12.75">
      <c r="A444" s="26" t="s">
        <v>50</v>
      </c>
      <c s="31" t="s">
        <v>2142</v>
      </c>
      <c s="31" t="s">
        <v>2143</v>
      </c>
      <c s="26" t="s">
        <v>52</v>
      </c>
      <c s="32" t="s">
        <v>2144</v>
      </c>
      <c s="33" t="s">
        <v>175</v>
      </c>
      <c s="34">
        <v>1</v>
      </c>
      <c s="35">
        <v>0</v>
      </c>
      <c s="36">
        <f>ROUND(ROUND(H444,2)*ROUND(G444,5),2)</f>
      </c>
      <c r="O444">
        <f>(I444*21)/100</f>
      </c>
      <c t="s">
        <v>27</v>
      </c>
    </row>
    <row r="445" spans="1:5" ht="12.75">
      <c r="A445" s="37" t="s">
        <v>55</v>
      </c>
      <c r="E445" s="38" t="s">
        <v>58</v>
      </c>
    </row>
    <row r="446" spans="1:5" ht="12.75">
      <c r="A446" s="39" t="s">
        <v>57</v>
      </c>
      <c r="E446" s="40" t="s">
        <v>58</v>
      </c>
    </row>
    <row r="447" spans="1:5" ht="12.75">
      <c r="A447" t="s">
        <v>59</v>
      </c>
      <c r="E447" s="38" t="s">
        <v>58</v>
      </c>
    </row>
    <row r="448" spans="1:16" ht="12.75">
      <c r="A448" s="26" t="s">
        <v>50</v>
      </c>
      <c s="31" t="s">
        <v>2145</v>
      </c>
      <c s="31" t="s">
        <v>2146</v>
      </c>
      <c s="26" t="s">
        <v>52</v>
      </c>
      <c s="32" t="s">
        <v>2147</v>
      </c>
      <c s="33" t="s">
        <v>175</v>
      </c>
      <c s="34">
        <v>25</v>
      </c>
      <c s="35">
        <v>0</v>
      </c>
      <c s="36">
        <f>ROUND(ROUND(H448,2)*ROUND(G448,5),2)</f>
      </c>
      <c r="O448">
        <f>(I448*21)/100</f>
      </c>
      <c t="s">
        <v>27</v>
      </c>
    </row>
    <row r="449" spans="1:5" ht="12.75">
      <c r="A449" s="37" t="s">
        <v>55</v>
      </c>
      <c r="E449" s="38" t="s">
        <v>58</v>
      </c>
    </row>
    <row r="450" spans="1:5" ht="12.75">
      <c r="A450" s="39" t="s">
        <v>57</v>
      </c>
      <c r="E450" s="40" t="s">
        <v>58</v>
      </c>
    </row>
    <row r="451" spans="1:5" ht="12.75">
      <c r="A451" t="s">
        <v>59</v>
      </c>
      <c r="E451" s="38" t="s">
        <v>58</v>
      </c>
    </row>
    <row r="452" spans="1:16" ht="12.75">
      <c r="A452" s="26" t="s">
        <v>50</v>
      </c>
      <c s="31" t="s">
        <v>2148</v>
      </c>
      <c s="31" t="s">
        <v>2149</v>
      </c>
      <c s="26" t="s">
        <v>52</v>
      </c>
      <c s="32" t="s">
        <v>2150</v>
      </c>
      <c s="33" t="s">
        <v>175</v>
      </c>
      <c s="34">
        <v>23</v>
      </c>
      <c s="35">
        <v>0</v>
      </c>
      <c s="36">
        <f>ROUND(ROUND(H452,2)*ROUND(G452,5),2)</f>
      </c>
      <c r="O452">
        <f>(I452*21)/100</f>
      </c>
      <c t="s">
        <v>27</v>
      </c>
    </row>
    <row r="453" spans="1:5" ht="12.75">
      <c r="A453" s="37" t="s">
        <v>55</v>
      </c>
      <c r="E453" s="38" t="s">
        <v>58</v>
      </c>
    </row>
    <row r="454" spans="1:5" ht="12.75">
      <c r="A454" s="39" t="s">
        <v>57</v>
      </c>
      <c r="E454" s="40" t="s">
        <v>58</v>
      </c>
    </row>
    <row r="455" spans="1:5" ht="12.75">
      <c r="A455" t="s">
        <v>59</v>
      </c>
      <c r="E455" s="38" t="s">
        <v>58</v>
      </c>
    </row>
    <row r="456" spans="1:16" ht="12.75">
      <c r="A456" s="26" t="s">
        <v>50</v>
      </c>
      <c s="31" t="s">
        <v>2151</v>
      </c>
      <c s="31" t="s">
        <v>2152</v>
      </c>
      <c s="26" t="s">
        <v>52</v>
      </c>
      <c s="32" t="s">
        <v>2153</v>
      </c>
      <c s="33" t="s">
        <v>175</v>
      </c>
      <c s="34">
        <v>2</v>
      </c>
      <c s="35">
        <v>0</v>
      </c>
      <c s="36">
        <f>ROUND(ROUND(H456,2)*ROUND(G456,5),2)</f>
      </c>
      <c r="O456">
        <f>(I456*21)/100</f>
      </c>
      <c t="s">
        <v>27</v>
      </c>
    </row>
    <row r="457" spans="1:5" ht="12.75">
      <c r="A457" s="37" t="s">
        <v>55</v>
      </c>
      <c r="E457" s="38" t="s">
        <v>58</v>
      </c>
    </row>
    <row r="458" spans="1:5" ht="12.75">
      <c r="A458" s="39" t="s">
        <v>57</v>
      </c>
      <c r="E458" s="40" t="s">
        <v>58</v>
      </c>
    </row>
    <row r="459" spans="1:5" ht="12.75">
      <c r="A459" t="s">
        <v>59</v>
      </c>
      <c r="E459" s="38" t="s">
        <v>58</v>
      </c>
    </row>
    <row r="460" spans="1:16" ht="12.75">
      <c r="A460" s="26" t="s">
        <v>50</v>
      </c>
      <c s="31" t="s">
        <v>2154</v>
      </c>
      <c s="31" t="s">
        <v>2155</v>
      </c>
      <c s="26" t="s">
        <v>52</v>
      </c>
      <c s="32" t="s">
        <v>2156</v>
      </c>
      <c s="33" t="s">
        <v>175</v>
      </c>
      <c s="34">
        <v>3</v>
      </c>
      <c s="35">
        <v>0</v>
      </c>
      <c s="36">
        <f>ROUND(ROUND(H460,2)*ROUND(G460,5),2)</f>
      </c>
      <c r="O460">
        <f>(I460*21)/100</f>
      </c>
      <c t="s">
        <v>27</v>
      </c>
    </row>
    <row r="461" spans="1:5" ht="12.75">
      <c r="A461" s="37" t="s">
        <v>55</v>
      </c>
      <c r="E461" s="38" t="s">
        <v>58</v>
      </c>
    </row>
    <row r="462" spans="1:5" ht="12.75">
      <c r="A462" s="39" t="s">
        <v>57</v>
      </c>
      <c r="E462" s="40" t="s">
        <v>58</v>
      </c>
    </row>
    <row r="463" spans="1:5" ht="12.75">
      <c r="A463" t="s">
        <v>59</v>
      </c>
      <c r="E463" s="38" t="s">
        <v>58</v>
      </c>
    </row>
    <row r="464" spans="1:16" ht="12.75">
      <c r="A464" s="26" t="s">
        <v>50</v>
      </c>
      <c s="31" t="s">
        <v>2157</v>
      </c>
      <c s="31" t="s">
        <v>2158</v>
      </c>
      <c s="26" t="s">
        <v>52</v>
      </c>
      <c s="32" t="s">
        <v>1862</v>
      </c>
      <c s="33" t="s">
        <v>175</v>
      </c>
      <c s="34">
        <v>9</v>
      </c>
      <c s="35">
        <v>0</v>
      </c>
      <c s="36">
        <f>ROUND(ROUND(H464,2)*ROUND(G464,5),2)</f>
      </c>
      <c r="O464">
        <f>(I464*21)/100</f>
      </c>
      <c t="s">
        <v>27</v>
      </c>
    </row>
    <row r="465" spans="1:5" ht="12.75">
      <c r="A465" s="37" t="s">
        <v>55</v>
      </c>
      <c r="E465" s="38" t="s">
        <v>58</v>
      </c>
    </row>
    <row r="466" spans="1:5" ht="12.75">
      <c r="A466" s="39" t="s">
        <v>57</v>
      </c>
      <c r="E466" s="40" t="s">
        <v>58</v>
      </c>
    </row>
    <row r="467" spans="1:5" ht="12.75">
      <c r="A467" t="s">
        <v>59</v>
      </c>
      <c r="E467" s="38" t="s">
        <v>58</v>
      </c>
    </row>
    <row r="468" spans="1:16" ht="12.75">
      <c r="A468" s="26" t="s">
        <v>50</v>
      </c>
      <c s="31" t="s">
        <v>2159</v>
      </c>
      <c s="31" t="s">
        <v>2160</v>
      </c>
      <c s="26" t="s">
        <v>52</v>
      </c>
      <c s="32" t="s">
        <v>1865</v>
      </c>
      <c s="33" t="s">
        <v>175</v>
      </c>
      <c s="34">
        <v>9</v>
      </c>
      <c s="35">
        <v>0</v>
      </c>
      <c s="36">
        <f>ROUND(ROUND(H468,2)*ROUND(G468,5),2)</f>
      </c>
      <c r="O468">
        <f>(I468*21)/100</f>
      </c>
      <c t="s">
        <v>27</v>
      </c>
    </row>
    <row r="469" spans="1:5" ht="12.75">
      <c r="A469" s="37" t="s">
        <v>55</v>
      </c>
      <c r="E469" s="38" t="s">
        <v>58</v>
      </c>
    </row>
    <row r="470" spans="1:5" ht="12.75">
      <c r="A470" s="39" t="s">
        <v>57</v>
      </c>
      <c r="E470" s="40" t="s">
        <v>58</v>
      </c>
    </row>
    <row r="471" spans="1:5" ht="12.75">
      <c r="A471" t="s">
        <v>59</v>
      </c>
      <c r="E471" s="38" t="s">
        <v>58</v>
      </c>
    </row>
    <row r="472" spans="1:16" ht="12.75">
      <c r="A472" s="26" t="s">
        <v>50</v>
      </c>
      <c s="31" t="s">
        <v>2161</v>
      </c>
      <c s="31" t="s">
        <v>2162</v>
      </c>
      <c s="26" t="s">
        <v>52</v>
      </c>
      <c s="32" t="s">
        <v>2163</v>
      </c>
      <c s="33" t="s">
        <v>175</v>
      </c>
      <c s="34">
        <v>3</v>
      </c>
      <c s="35">
        <v>0</v>
      </c>
      <c s="36">
        <f>ROUND(ROUND(H472,2)*ROUND(G472,5),2)</f>
      </c>
      <c r="O472">
        <f>(I472*21)/100</f>
      </c>
      <c t="s">
        <v>27</v>
      </c>
    </row>
    <row r="473" spans="1:5" ht="12.75">
      <c r="A473" s="37" t="s">
        <v>55</v>
      </c>
      <c r="E473" s="38" t="s">
        <v>58</v>
      </c>
    </row>
    <row r="474" spans="1:5" ht="12.75">
      <c r="A474" s="39" t="s">
        <v>57</v>
      </c>
      <c r="E474" s="40" t="s">
        <v>58</v>
      </c>
    </row>
    <row r="475" spans="1:5" ht="12.75">
      <c r="A475" t="s">
        <v>59</v>
      </c>
      <c r="E475" s="38" t="s">
        <v>58</v>
      </c>
    </row>
    <row r="476" spans="1:16" ht="25.5">
      <c r="A476" s="26" t="s">
        <v>50</v>
      </c>
      <c s="31" t="s">
        <v>2164</v>
      </c>
      <c s="31" t="s">
        <v>2165</v>
      </c>
      <c s="26" t="s">
        <v>52</v>
      </c>
      <c s="32" t="s">
        <v>2166</v>
      </c>
      <c s="33" t="s">
        <v>175</v>
      </c>
      <c s="34">
        <v>2</v>
      </c>
      <c s="35">
        <v>0</v>
      </c>
      <c s="36">
        <f>ROUND(ROUND(H476,2)*ROUND(G476,5),2)</f>
      </c>
      <c r="O476">
        <f>(I476*21)/100</f>
      </c>
      <c t="s">
        <v>27</v>
      </c>
    </row>
    <row r="477" spans="1:5" ht="12.75">
      <c r="A477" s="37" t="s">
        <v>55</v>
      </c>
      <c r="E477" s="38" t="s">
        <v>58</v>
      </c>
    </row>
    <row r="478" spans="1:5" ht="12.75">
      <c r="A478" s="39" t="s">
        <v>57</v>
      </c>
      <c r="E478" s="40" t="s">
        <v>58</v>
      </c>
    </row>
    <row r="479" spans="1:5" ht="12.75">
      <c r="A479" t="s">
        <v>59</v>
      </c>
      <c r="E479" s="38" t="s">
        <v>58</v>
      </c>
    </row>
    <row r="480" spans="1:16" ht="12.75">
      <c r="A480" s="26" t="s">
        <v>50</v>
      </c>
      <c s="31" t="s">
        <v>2167</v>
      </c>
      <c s="31" t="s">
        <v>2168</v>
      </c>
      <c s="26" t="s">
        <v>52</v>
      </c>
      <c s="32" t="s">
        <v>2169</v>
      </c>
      <c s="33" t="s">
        <v>175</v>
      </c>
      <c s="34">
        <v>12</v>
      </c>
      <c s="35">
        <v>0</v>
      </c>
      <c s="36">
        <f>ROUND(ROUND(H480,2)*ROUND(G480,5),2)</f>
      </c>
      <c r="O480">
        <f>(I480*21)/100</f>
      </c>
      <c t="s">
        <v>27</v>
      </c>
    </row>
    <row r="481" spans="1:5" ht="12.75">
      <c r="A481" s="37" t="s">
        <v>55</v>
      </c>
      <c r="E481" s="38" t="s">
        <v>58</v>
      </c>
    </row>
    <row r="482" spans="1:5" ht="12.75">
      <c r="A482" s="39" t="s">
        <v>57</v>
      </c>
      <c r="E482" s="40" t="s">
        <v>58</v>
      </c>
    </row>
    <row r="483" spans="1:5" ht="12.75">
      <c r="A483" t="s">
        <v>59</v>
      </c>
      <c r="E483" s="38" t="s">
        <v>58</v>
      </c>
    </row>
    <row r="484" spans="1:16" ht="12.75">
      <c r="A484" s="26" t="s">
        <v>50</v>
      </c>
      <c s="31" t="s">
        <v>2170</v>
      </c>
      <c s="31" t="s">
        <v>2171</v>
      </c>
      <c s="26" t="s">
        <v>52</v>
      </c>
      <c s="32" t="s">
        <v>2172</v>
      </c>
      <c s="33" t="s">
        <v>175</v>
      </c>
      <c s="34">
        <v>24</v>
      </c>
      <c s="35">
        <v>0</v>
      </c>
      <c s="36">
        <f>ROUND(ROUND(H484,2)*ROUND(G484,5),2)</f>
      </c>
      <c r="O484">
        <f>(I484*21)/100</f>
      </c>
      <c t="s">
        <v>27</v>
      </c>
    </row>
    <row r="485" spans="1:5" ht="12.75">
      <c r="A485" s="37" t="s">
        <v>55</v>
      </c>
      <c r="E485" s="38" t="s">
        <v>58</v>
      </c>
    </row>
    <row r="486" spans="1:5" ht="12.75">
      <c r="A486" s="39" t="s">
        <v>57</v>
      </c>
      <c r="E486" s="40" t="s">
        <v>58</v>
      </c>
    </row>
    <row r="487" spans="1:5" ht="12.75">
      <c r="A487" t="s">
        <v>59</v>
      </c>
      <c r="E487" s="38" t="s">
        <v>58</v>
      </c>
    </row>
    <row r="488" spans="1:16" ht="12.75">
      <c r="A488" s="26" t="s">
        <v>50</v>
      </c>
      <c s="31" t="s">
        <v>2173</v>
      </c>
      <c s="31" t="s">
        <v>2174</v>
      </c>
      <c s="26" t="s">
        <v>52</v>
      </c>
      <c s="32" t="s">
        <v>2175</v>
      </c>
      <c s="33" t="s">
        <v>175</v>
      </c>
      <c s="34">
        <v>2</v>
      </c>
      <c s="35">
        <v>0</v>
      </c>
      <c s="36">
        <f>ROUND(ROUND(H488,2)*ROUND(G488,5),2)</f>
      </c>
      <c r="O488">
        <f>(I488*21)/100</f>
      </c>
      <c t="s">
        <v>27</v>
      </c>
    </row>
    <row r="489" spans="1:5" ht="12.75">
      <c r="A489" s="37" t="s">
        <v>55</v>
      </c>
      <c r="E489" s="38" t="s">
        <v>58</v>
      </c>
    </row>
    <row r="490" spans="1:5" ht="12.75">
      <c r="A490" s="39" t="s">
        <v>57</v>
      </c>
      <c r="E490" s="40" t="s">
        <v>58</v>
      </c>
    </row>
    <row r="491" spans="1:5" ht="12.75">
      <c r="A491" t="s">
        <v>59</v>
      </c>
      <c r="E491" s="38" t="s">
        <v>58</v>
      </c>
    </row>
    <row r="492" spans="1:16" ht="12.75">
      <c r="A492" s="26" t="s">
        <v>50</v>
      </c>
      <c s="31" t="s">
        <v>2176</v>
      </c>
      <c s="31" t="s">
        <v>2177</v>
      </c>
      <c s="26" t="s">
        <v>52</v>
      </c>
      <c s="32" t="s">
        <v>2178</v>
      </c>
      <c s="33" t="s">
        <v>175</v>
      </c>
      <c s="34">
        <v>24</v>
      </c>
      <c s="35">
        <v>0</v>
      </c>
      <c s="36">
        <f>ROUND(ROUND(H492,2)*ROUND(G492,5),2)</f>
      </c>
      <c r="O492">
        <f>(I492*21)/100</f>
      </c>
      <c t="s">
        <v>27</v>
      </c>
    </row>
    <row r="493" spans="1:5" ht="12.75">
      <c r="A493" s="37" t="s">
        <v>55</v>
      </c>
      <c r="E493" s="38" t="s">
        <v>58</v>
      </c>
    </row>
    <row r="494" spans="1:5" ht="12.75">
      <c r="A494" s="39" t="s">
        <v>57</v>
      </c>
      <c r="E494" s="40" t="s">
        <v>58</v>
      </c>
    </row>
    <row r="495" spans="1:5" ht="12.75">
      <c r="A495" t="s">
        <v>59</v>
      </c>
      <c r="E495" s="38" t="s">
        <v>58</v>
      </c>
    </row>
    <row r="496" spans="1:16" ht="12.75">
      <c r="A496" s="26" t="s">
        <v>50</v>
      </c>
      <c s="31" t="s">
        <v>2179</v>
      </c>
      <c s="31" t="s">
        <v>2180</v>
      </c>
      <c s="26" t="s">
        <v>52</v>
      </c>
      <c s="32" t="s">
        <v>2181</v>
      </c>
      <c s="33" t="s">
        <v>175</v>
      </c>
      <c s="34">
        <v>90</v>
      </c>
      <c s="35">
        <v>0</v>
      </c>
      <c s="36">
        <f>ROUND(ROUND(H496,2)*ROUND(G496,5),2)</f>
      </c>
      <c r="O496">
        <f>(I496*21)/100</f>
      </c>
      <c t="s">
        <v>27</v>
      </c>
    </row>
    <row r="497" spans="1:5" ht="12.75">
      <c r="A497" s="37" t="s">
        <v>55</v>
      </c>
      <c r="E497" s="38" t="s">
        <v>58</v>
      </c>
    </row>
    <row r="498" spans="1:5" ht="12.75">
      <c r="A498" s="39" t="s">
        <v>57</v>
      </c>
      <c r="E498" s="40" t="s">
        <v>58</v>
      </c>
    </row>
    <row r="499" spans="1:5" ht="12.75">
      <c r="A499" t="s">
        <v>59</v>
      </c>
      <c r="E499" s="38" t="s">
        <v>58</v>
      </c>
    </row>
    <row r="500" spans="1:16" ht="12.75">
      <c r="A500" s="26" t="s">
        <v>50</v>
      </c>
      <c s="31" t="s">
        <v>2182</v>
      </c>
      <c s="31" t="s">
        <v>2183</v>
      </c>
      <c s="26" t="s">
        <v>52</v>
      </c>
      <c s="32" t="s">
        <v>2184</v>
      </c>
      <c s="33" t="s">
        <v>175</v>
      </c>
      <c s="34">
        <v>171</v>
      </c>
      <c s="35">
        <v>0</v>
      </c>
      <c s="36">
        <f>ROUND(ROUND(H500,2)*ROUND(G500,5),2)</f>
      </c>
      <c r="O500">
        <f>(I500*21)/100</f>
      </c>
      <c t="s">
        <v>27</v>
      </c>
    </row>
    <row r="501" spans="1:5" ht="12.75">
      <c r="A501" s="37" t="s">
        <v>55</v>
      </c>
      <c r="E501" s="38" t="s">
        <v>58</v>
      </c>
    </row>
    <row r="502" spans="1:5" ht="12.75">
      <c r="A502" s="39" t="s">
        <v>57</v>
      </c>
      <c r="E502" s="40" t="s">
        <v>58</v>
      </c>
    </row>
    <row r="503" spans="1:5" ht="12.75">
      <c r="A503" t="s">
        <v>59</v>
      </c>
      <c r="E503" s="38" t="s">
        <v>58</v>
      </c>
    </row>
    <row r="504" spans="1:16" ht="12.75">
      <c r="A504" s="26" t="s">
        <v>50</v>
      </c>
      <c s="31" t="s">
        <v>2185</v>
      </c>
      <c s="31" t="s">
        <v>2186</v>
      </c>
      <c s="26" t="s">
        <v>52</v>
      </c>
      <c s="32" t="s">
        <v>2187</v>
      </c>
      <c s="33" t="s">
        <v>76</v>
      </c>
      <c s="34">
        <v>70</v>
      </c>
      <c s="35">
        <v>0</v>
      </c>
      <c s="36">
        <f>ROUND(ROUND(H504,2)*ROUND(G504,5),2)</f>
      </c>
      <c r="O504">
        <f>(I504*21)/100</f>
      </c>
      <c t="s">
        <v>27</v>
      </c>
    </row>
    <row r="505" spans="1:5" ht="12.75">
      <c r="A505" s="37" t="s">
        <v>55</v>
      </c>
      <c r="E505" s="38" t="s">
        <v>58</v>
      </c>
    </row>
    <row r="506" spans="1:5" ht="12.75">
      <c r="A506" s="39" t="s">
        <v>57</v>
      </c>
      <c r="E506" s="40" t="s">
        <v>58</v>
      </c>
    </row>
    <row r="507" spans="1:5" ht="12.75">
      <c r="A507" t="s">
        <v>59</v>
      </c>
      <c r="E507" s="38" t="s">
        <v>58</v>
      </c>
    </row>
    <row r="508" spans="1:16" ht="12.75">
      <c r="A508" s="26" t="s">
        <v>50</v>
      </c>
      <c s="31" t="s">
        <v>2188</v>
      </c>
      <c s="31" t="s">
        <v>2189</v>
      </c>
      <c s="26" t="s">
        <v>52</v>
      </c>
      <c s="32" t="s">
        <v>1868</v>
      </c>
      <c s="33" t="s">
        <v>175</v>
      </c>
      <c s="34">
        <v>10350</v>
      </c>
      <c s="35">
        <v>0</v>
      </c>
      <c s="36">
        <f>ROUND(ROUND(H508,2)*ROUND(G508,5),2)</f>
      </c>
      <c r="O508">
        <f>(I508*21)/100</f>
      </c>
      <c t="s">
        <v>27</v>
      </c>
    </row>
    <row r="509" spans="1:5" ht="12.75">
      <c r="A509" s="37" t="s">
        <v>55</v>
      </c>
      <c r="E509" s="38" t="s">
        <v>58</v>
      </c>
    </row>
    <row r="510" spans="1:5" ht="12.75">
      <c r="A510" s="39" t="s">
        <v>57</v>
      </c>
      <c r="E510" s="40" t="s">
        <v>58</v>
      </c>
    </row>
    <row r="511" spans="1:5" ht="12.75">
      <c r="A511" t="s">
        <v>59</v>
      </c>
      <c r="E511" s="38" t="s">
        <v>58</v>
      </c>
    </row>
    <row r="512" spans="1:16" ht="12.75">
      <c r="A512" s="26" t="s">
        <v>50</v>
      </c>
      <c s="31" t="s">
        <v>2190</v>
      </c>
      <c s="31" t="s">
        <v>2191</v>
      </c>
      <c s="26" t="s">
        <v>52</v>
      </c>
      <c s="32" t="s">
        <v>2192</v>
      </c>
      <c s="33" t="s">
        <v>175</v>
      </c>
      <c s="34">
        <v>140</v>
      </c>
      <c s="35">
        <v>0</v>
      </c>
      <c s="36">
        <f>ROUND(ROUND(H512,2)*ROUND(G512,5),2)</f>
      </c>
      <c r="O512">
        <f>(I512*21)/100</f>
      </c>
      <c t="s">
        <v>27</v>
      </c>
    </row>
    <row r="513" spans="1:5" ht="12.75">
      <c r="A513" s="37" t="s">
        <v>55</v>
      </c>
      <c r="E513" s="38" t="s">
        <v>58</v>
      </c>
    </row>
    <row r="514" spans="1:5" ht="12.75">
      <c r="A514" s="39" t="s">
        <v>57</v>
      </c>
      <c r="E514" s="40" t="s">
        <v>58</v>
      </c>
    </row>
    <row r="515" spans="1:5" ht="12.75">
      <c r="A515" t="s">
        <v>59</v>
      </c>
      <c r="E515" s="38" t="s">
        <v>58</v>
      </c>
    </row>
    <row r="516" spans="1:16" ht="12.75">
      <c r="A516" s="26" t="s">
        <v>50</v>
      </c>
      <c s="31" t="s">
        <v>2193</v>
      </c>
      <c s="31" t="s">
        <v>2194</v>
      </c>
      <c s="26" t="s">
        <v>52</v>
      </c>
      <c s="32" t="s">
        <v>2195</v>
      </c>
      <c s="33" t="s">
        <v>175</v>
      </c>
      <c s="34">
        <v>4</v>
      </c>
      <c s="35">
        <v>0</v>
      </c>
      <c s="36">
        <f>ROUND(ROUND(H516,2)*ROUND(G516,5),2)</f>
      </c>
      <c r="O516">
        <f>(I516*21)/100</f>
      </c>
      <c t="s">
        <v>27</v>
      </c>
    </row>
    <row r="517" spans="1:5" ht="12.75">
      <c r="A517" s="37" t="s">
        <v>55</v>
      </c>
      <c r="E517" s="38" t="s">
        <v>58</v>
      </c>
    </row>
    <row r="518" spans="1:5" ht="12.75">
      <c r="A518" s="39" t="s">
        <v>57</v>
      </c>
      <c r="E518" s="40" t="s">
        <v>58</v>
      </c>
    </row>
    <row r="519" spans="1:5" ht="12.75">
      <c r="A519" t="s">
        <v>59</v>
      </c>
      <c r="E519" s="38" t="s">
        <v>58</v>
      </c>
    </row>
    <row r="520" spans="1:16" ht="12.75">
      <c r="A520" s="26" t="s">
        <v>50</v>
      </c>
      <c s="31" t="s">
        <v>2196</v>
      </c>
      <c s="31" t="s">
        <v>2197</v>
      </c>
      <c s="26" t="s">
        <v>52</v>
      </c>
      <c s="32" t="s">
        <v>1871</v>
      </c>
      <c s="33" t="s">
        <v>175</v>
      </c>
      <c s="34">
        <v>196</v>
      </c>
      <c s="35">
        <v>0</v>
      </c>
      <c s="36">
        <f>ROUND(ROUND(H520,2)*ROUND(G520,5),2)</f>
      </c>
      <c r="O520">
        <f>(I520*21)/100</f>
      </c>
      <c t="s">
        <v>27</v>
      </c>
    </row>
    <row r="521" spans="1:5" ht="12.75">
      <c r="A521" s="37" t="s">
        <v>55</v>
      </c>
      <c r="E521" s="38" t="s">
        <v>58</v>
      </c>
    </row>
    <row r="522" spans="1:5" ht="12.75">
      <c r="A522" s="39" t="s">
        <v>57</v>
      </c>
      <c r="E522" s="40" t="s">
        <v>58</v>
      </c>
    </row>
    <row r="523" spans="1:5" ht="12.75">
      <c r="A523" t="s">
        <v>59</v>
      </c>
      <c r="E523" s="38" t="s">
        <v>58</v>
      </c>
    </row>
    <row r="524" spans="1:16" ht="12.75">
      <c r="A524" s="26" t="s">
        <v>50</v>
      </c>
      <c s="31" t="s">
        <v>2198</v>
      </c>
      <c s="31" t="s">
        <v>2199</v>
      </c>
      <c s="26" t="s">
        <v>52</v>
      </c>
      <c s="32" t="s">
        <v>2200</v>
      </c>
      <c s="33" t="s">
        <v>175</v>
      </c>
      <c s="34">
        <v>24</v>
      </c>
      <c s="35">
        <v>0</v>
      </c>
      <c s="36">
        <f>ROUND(ROUND(H524,2)*ROUND(G524,5),2)</f>
      </c>
      <c r="O524">
        <f>(I524*21)/100</f>
      </c>
      <c t="s">
        <v>27</v>
      </c>
    </row>
    <row r="525" spans="1:5" ht="12.75">
      <c r="A525" s="37" t="s">
        <v>55</v>
      </c>
      <c r="E525" s="38" t="s">
        <v>58</v>
      </c>
    </row>
    <row r="526" spans="1:5" ht="12.75">
      <c r="A526" s="39" t="s">
        <v>57</v>
      </c>
      <c r="E526" s="40" t="s">
        <v>58</v>
      </c>
    </row>
    <row r="527" spans="1:5" ht="12.75">
      <c r="A527" t="s">
        <v>59</v>
      </c>
      <c r="E527" s="38" t="s">
        <v>58</v>
      </c>
    </row>
    <row r="528" spans="1:16" ht="12.75">
      <c r="A528" s="26" t="s">
        <v>50</v>
      </c>
      <c s="31" t="s">
        <v>2201</v>
      </c>
      <c s="31" t="s">
        <v>2202</v>
      </c>
      <c s="26" t="s">
        <v>52</v>
      </c>
      <c s="32" t="s">
        <v>2203</v>
      </c>
      <c s="33" t="s">
        <v>175</v>
      </c>
      <c s="34">
        <v>24</v>
      </c>
      <c s="35">
        <v>0</v>
      </c>
      <c s="36">
        <f>ROUND(ROUND(H528,2)*ROUND(G528,5),2)</f>
      </c>
      <c r="O528">
        <f>(I528*21)/100</f>
      </c>
      <c t="s">
        <v>27</v>
      </c>
    </row>
    <row r="529" spans="1:5" ht="12.75">
      <c r="A529" s="37" t="s">
        <v>55</v>
      </c>
      <c r="E529" s="38" t="s">
        <v>58</v>
      </c>
    </row>
    <row r="530" spans="1:5" ht="12.75">
      <c r="A530" s="39" t="s">
        <v>57</v>
      </c>
      <c r="E530" s="40" t="s">
        <v>58</v>
      </c>
    </row>
    <row r="531" spans="1:5" ht="12.75">
      <c r="A531" t="s">
        <v>59</v>
      </c>
      <c r="E531" s="38" t="s">
        <v>58</v>
      </c>
    </row>
    <row r="532" spans="1:16" ht="12.75">
      <c r="A532" s="26" t="s">
        <v>50</v>
      </c>
      <c s="31" t="s">
        <v>2204</v>
      </c>
      <c s="31" t="s">
        <v>2205</v>
      </c>
      <c s="26" t="s">
        <v>52</v>
      </c>
      <c s="32" t="s">
        <v>2206</v>
      </c>
      <c s="33" t="s">
        <v>175</v>
      </c>
      <c s="34">
        <v>196</v>
      </c>
      <c s="35">
        <v>0</v>
      </c>
      <c s="36">
        <f>ROUND(ROUND(H532,2)*ROUND(G532,5),2)</f>
      </c>
      <c r="O532">
        <f>(I532*21)/100</f>
      </c>
      <c t="s">
        <v>27</v>
      </c>
    </row>
    <row r="533" spans="1:5" ht="12.75">
      <c r="A533" s="37" t="s">
        <v>55</v>
      </c>
      <c r="E533" s="38" t="s">
        <v>58</v>
      </c>
    </row>
    <row r="534" spans="1:5" ht="12.75">
      <c r="A534" s="39" t="s">
        <v>57</v>
      </c>
      <c r="E534" s="40" t="s">
        <v>58</v>
      </c>
    </row>
    <row r="535" spans="1:5" ht="12.75">
      <c r="A535" t="s">
        <v>59</v>
      </c>
      <c r="E535" s="38" t="s">
        <v>58</v>
      </c>
    </row>
    <row r="536" spans="1:18" ht="12.75" customHeight="1">
      <c r="A536" s="6" t="s">
        <v>47</v>
      </c>
      <c s="6"/>
      <c s="43" t="s">
        <v>1291</v>
      </c>
      <c s="6"/>
      <c s="29" t="s">
        <v>1292</v>
      </c>
      <c s="6"/>
      <c s="6"/>
      <c s="6"/>
      <c s="44">
        <f>0+Q536</f>
      </c>
      <c r="O536">
        <f>0+R536</f>
      </c>
      <c r="Q536">
        <f>0+I537+I541+I545+I549+I553+I557+I561+I565+I569+I573+I577+I581+I585+I589+I593+I597+I601+I605+I609+I613+I617+I621+I625+I629+I633+I637+I641+I645+I649+I653+I657+I661+I665+I669+I673+I677+I681+I685+I689+I693</f>
      </c>
      <c>
        <f>0+O537+O541+O545+O549+O553+O557+O561+O565+O569+O573+O577+O581+O585+O589+O593+O597+O601+O605+O609+O613+O617+O621+O625+O629+O633+O637+O641+O645+O649+O653+O657+O661+O665+O669+O673+O677+O681+O685+O689+O693</f>
      </c>
    </row>
    <row r="537" spans="1:16" ht="12.75">
      <c r="A537" s="26" t="s">
        <v>50</v>
      </c>
      <c s="31" t="s">
        <v>2207</v>
      </c>
      <c s="31" t="s">
        <v>2208</v>
      </c>
      <c s="26" t="s">
        <v>52</v>
      </c>
      <c s="32" t="s">
        <v>2209</v>
      </c>
      <c s="33" t="s">
        <v>175</v>
      </c>
      <c s="34">
        <v>1</v>
      </c>
      <c s="35">
        <v>0</v>
      </c>
      <c s="36">
        <f>ROUND(ROUND(H537,2)*ROUND(G537,5),2)</f>
      </c>
      <c r="O537">
        <f>(I537*21)/100</f>
      </c>
      <c t="s">
        <v>27</v>
      </c>
    </row>
    <row r="538" spans="1:5" ht="12.75">
      <c r="A538" s="37" t="s">
        <v>55</v>
      </c>
      <c r="E538" s="38" t="s">
        <v>58</v>
      </c>
    </row>
    <row r="539" spans="1:5" ht="12.75">
      <c r="A539" s="39" t="s">
        <v>57</v>
      </c>
      <c r="E539" s="40" t="s">
        <v>58</v>
      </c>
    </row>
    <row r="540" spans="1:5" ht="12.75">
      <c r="A540" t="s">
        <v>59</v>
      </c>
      <c r="E540" s="38" t="s">
        <v>58</v>
      </c>
    </row>
    <row r="541" spans="1:16" ht="12.75">
      <c r="A541" s="26" t="s">
        <v>50</v>
      </c>
      <c s="31" t="s">
        <v>2210</v>
      </c>
      <c s="31" t="s">
        <v>2211</v>
      </c>
      <c s="26" t="s">
        <v>52</v>
      </c>
      <c s="32" t="s">
        <v>2212</v>
      </c>
      <c s="33" t="s">
        <v>175</v>
      </c>
      <c s="34">
        <v>2</v>
      </c>
      <c s="35">
        <v>0</v>
      </c>
      <c s="36">
        <f>ROUND(ROUND(H541,2)*ROUND(G541,5),2)</f>
      </c>
      <c r="O541">
        <f>(I541*21)/100</f>
      </c>
      <c t="s">
        <v>27</v>
      </c>
    </row>
    <row r="542" spans="1:5" ht="12.75">
      <c r="A542" s="37" t="s">
        <v>55</v>
      </c>
      <c r="E542" s="38" t="s">
        <v>58</v>
      </c>
    </row>
    <row r="543" spans="1:5" ht="12.75">
      <c r="A543" s="39" t="s">
        <v>57</v>
      </c>
      <c r="E543" s="40" t="s">
        <v>58</v>
      </c>
    </row>
    <row r="544" spans="1:5" ht="12.75">
      <c r="A544" t="s">
        <v>59</v>
      </c>
      <c r="E544" s="38" t="s">
        <v>58</v>
      </c>
    </row>
    <row r="545" spans="1:16" ht="12.75">
      <c r="A545" s="26" t="s">
        <v>50</v>
      </c>
      <c s="31" t="s">
        <v>2213</v>
      </c>
      <c s="31" t="s">
        <v>2214</v>
      </c>
      <c s="26" t="s">
        <v>52</v>
      </c>
      <c s="32" t="s">
        <v>2215</v>
      </c>
      <c s="33" t="s">
        <v>175</v>
      </c>
      <c s="34">
        <v>1</v>
      </c>
      <c s="35">
        <v>0</v>
      </c>
      <c s="36">
        <f>ROUND(ROUND(H545,2)*ROUND(G545,5),2)</f>
      </c>
      <c r="O545">
        <f>(I545*21)/100</f>
      </c>
      <c t="s">
        <v>27</v>
      </c>
    </row>
    <row r="546" spans="1:5" ht="12.75">
      <c r="A546" s="37" t="s">
        <v>55</v>
      </c>
      <c r="E546" s="38" t="s">
        <v>58</v>
      </c>
    </row>
    <row r="547" spans="1:5" ht="12.75">
      <c r="A547" s="39" t="s">
        <v>57</v>
      </c>
      <c r="E547" s="40" t="s">
        <v>58</v>
      </c>
    </row>
    <row r="548" spans="1:5" ht="12.75">
      <c r="A548" t="s">
        <v>59</v>
      </c>
      <c r="E548" s="38" t="s">
        <v>58</v>
      </c>
    </row>
    <row r="549" spans="1:16" ht="12.75">
      <c r="A549" s="26" t="s">
        <v>50</v>
      </c>
      <c s="31" t="s">
        <v>2216</v>
      </c>
      <c s="31" t="s">
        <v>2217</v>
      </c>
      <c s="26" t="s">
        <v>52</v>
      </c>
      <c s="32" t="s">
        <v>2218</v>
      </c>
      <c s="33" t="s">
        <v>175</v>
      </c>
      <c s="34">
        <v>1</v>
      </c>
      <c s="35">
        <v>0</v>
      </c>
      <c s="36">
        <f>ROUND(ROUND(H549,2)*ROUND(G549,5),2)</f>
      </c>
      <c r="O549">
        <f>(I549*21)/100</f>
      </c>
      <c t="s">
        <v>27</v>
      </c>
    </row>
    <row r="550" spans="1:5" ht="12.75">
      <c r="A550" s="37" t="s">
        <v>55</v>
      </c>
      <c r="E550" s="38" t="s">
        <v>58</v>
      </c>
    </row>
    <row r="551" spans="1:5" ht="12.75">
      <c r="A551" s="39" t="s">
        <v>57</v>
      </c>
      <c r="E551" s="40" t="s">
        <v>58</v>
      </c>
    </row>
    <row r="552" spans="1:5" ht="12.75">
      <c r="A552" t="s">
        <v>59</v>
      </c>
      <c r="E552" s="38" t="s">
        <v>58</v>
      </c>
    </row>
    <row r="553" spans="1:16" ht="12.75">
      <c r="A553" s="26" t="s">
        <v>50</v>
      </c>
      <c s="31" t="s">
        <v>2219</v>
      </c>
      <c s="31" t="s">
        <v>2220</v>
      </c>
      <c s="26" t="s">
        <v>52</v>
      </c>
      <c s="32" t="s">
        <v>2221</v>
      </c>
      <c s="33" t="s">
        <v>175</v>
      </c>
      <c s="34">
        <v>1</v>
      </c>
      <c s="35">
        <v>0</v>
      </c>
      <c s="36">
        <f>ROUND(ROUND(H553,2)*ROUND(G553,5),2)</f>
      </c>
      <c r="O553">
        <f>(I553*21)/100</f>
      </c>
      <c t="s">
        <v>27</v>
      </c>
    </row>
    <row r="554" spans="1:5" ht="12.75">
      <c r="A554" s="37" t="s">
        <v>55</v>
      </c>
      <c r="E554" s="38" t="s">
        <v>58</v>
      </c>
    </row>
    <row r="555" spans="1:5" ht="12.75">
      <c r="A555" s="39" t="s">
        <v>57</v>
      </c>
      <c r="E555" s="40" t="s">
        <v>58</v>
      </c>
    </row>
    <row r="556" spans="1:5" ht="12.75">
      <c r="A556" t="s">
        <v>59</v>
      </c>
      <c r="E556" s="38" t="s">
        <v>58</v>
      </c>
    </row>
    <row r="557" spans="1:16" ht="12.75">
      <c r="A557" s="26" t="s">
        <v>50</v>
      </c>
      <c s="31" t="s">
        <v>2222</v>
      </c>
      <c s="31" t="s">
        <v>2223</v>
      </c>
      <c s="26" t="s">
        <v>52</v>
      </c>
      <c s="32" t="s">
        <v>2224</v>
      </c>
      <c s="33" t="s">
        <v>175</v>
      </c>
      <c s="34">
        <v>1</v>
      </c>
      <c s="35">
        <v>0</v>
      </c>
      <c s="36">
        <f>ROUND(ROUND(H557,2)*ROUND(G557,5),2)</f>
      </c>
      <c r="O557">
        <f>(I557*21)/100</f>
      </c>
      <c t="s">
        <v>27</v>
      </c>
    </row>
    <row r="558" spans="1:5" ht="12.75">
      <c r="A558" s="37" t="s">
        <v>55</v>
      </c>
      <c r="E558" s="38" t="s">
        <v>58</v>
      </c>
    </row>
    <row r="559" spans="1:5" ht="12.75">
      <c r="A559" s="39" t="s">
        <v>57</v>
      </c>
      <c r="E559" s="40" t="s">
        <v>58</v>
      </c>
    </row>
    <row r="560" spans="1:5" ht="12.75">
      <c r="A560" t="s">
        <v>59</v>
      </c>
      <c r="E560" s="38" t="s">
        <v>58</v>
      </c>
    </row>
    <row r="561" spans="1:16" ht="12.75">
      <c r="A561" s="26" t="s">
        <v>50</v>
      </c>
      <c s="31" t="s">
        <v>2225</v>
      </c>
      <c s="31" t="s">
        <v>2226</v>
      </c>
      <c s="26" t="s">
        <v>52</v>
      </c>
      <c s="32" t="s">
        <v>2227</v>
      </c>
      <c s="33" t="s">
        <v>175</v>
      </c>
      <c s="34">
        <v>1</v>
      </c>
      <c s="35">
        <v>0</v>
      </c>
      <c s="36">
        <f>ROUND(ROUND(H561,2)*ROUND(G561,5),2)</f>
      </c>
      <c r="O561">
        <f>(I561*21)/100</f>
      </c>
      <c t="s">
        <v>27</v>
      </c>
    </row>
    <row r="562" spans="1:5" ht="12.75">
      <c r="A562" s="37" t="s">
        <v>55</v>
      </c>
      <c r="E562" s="38" t="s">
        <v>58</v>
      </c>
    </row>
    <row r="563" spans="1:5" ht="12.75">
      <c r="A563" s="39" t="s">
        <v>57</v>
      </c>
      <c r="E563" s="40" t="s">
        <v>58</v>
      </c>
    </row>
    <row r="564" spans="1:5" ht="12.75">
      <c r="A564" t="s">
        <v>59</v>
      </c>
      <c r="E564" s="38" t="s">
        <v>58</v>
      </c>
    </row>
    <row r="565" spans="1:16" ht="12.75">
      <c r="A565" s="26" t="s">
        <v>50</v>
      </c>
      <c s="31" t="s">
        <v>2228</v>
      </c>
      <c s="31" t="s">
        <v>2229</v>
      </c>
      <c s="26" t="s">
        <v>52</v>
      </c>
      <c s="32" t="s">
        <v>2230</v>
      </c>
      <c s="33" t="s">
        <v>175</v>
      </c>
      <c s="34">
        <v>1</v>
      </c>
      <c s="35">
        <v>0</v>
      </c>
      <c s="36">
        <f>ROUND(ROUND(H565,2)*ROUND(G565,5),2)</f>
      </c>
      <c r="O565">
        <f>(I565*21)/100</f>
      </c>
      <c t="s">
        <v>27</v>
      </c>
    </row>
    <row r="566" spans="1:5" ht="12.75">
      <c r="A566" s="37" t="s">
        <v>55</v>
      </c>
      <c r="E566" s="38" t="s">
        <v>58</v>
      </c>
    </row>
    <row r="567" spans="1:5" ht="12.75">
      <c r="A567" s="39" t="s">
        <v>57</v>
      </c>
      <c r="E567" s="40" t="s">
        <v>58</v>
      </c>
    </row>
    <row r="568" spans="1:5" ht="12.75">
      <c r="A568" t="s">
        <v>59</v>
      </c>
      <c r="E568" s="38" t="s">
        <v>58</v>
      </c>
    </row>
    <row r="569" spans="1:16" ht="12.75">
      <c r="A569" s="26" t="s">
        <v>50</v>
      </c>
      <c s="31" t="s">
        <v>2231</v>
      </c>
      <c s="31" t="s">
        <v>2232</v>
      </c>
      <c s="26" t="s">
        <v>52</v>
      </c>
      <c s="32" t="s">
        <v>2233</v>
      </c>
      <c s="33" t="s">
        <v>175</v>
      </c>
      <c s="34">
        <v>5</v>
      </c>
      <c s="35">
        <v>0</v>
      </c>
      <c s="36">
        <f>ROUND(ROUND(H569,2)*ROUND(G569,5),2)</f>
      </c>
      <c r="O569">
        <f>(I569*21)/100</f>
      </c>
      <c t="s">
        <v>27</v>
      </c>
    </row>
    <row r="570" spans="1:5" ht="12.75">
      <c r="A570" s="37" t="s">
        <v>55</v>
      </c>
      <c r="E570" s="38" t="s">
        <v>58</v>
      </c>
    </row>
    <row r="571" spans="1:5" ht="12.75">
      <c r="A571" s="39" t="s">
        <v>57</v>
      </c>
      <c r="E571" s="40" t="s">
        <v>58</v>
      </c>
    </row>
    <row r="572" spans="1:5" ht="12.75">
      <c r="A572" t="s">
        <v>59</v>
      </c>
      <c r="E572" s="38" t="s">
        <v>58</v>
      </c>
    </row>
    <row r="573" spans="1:16" ht="12.75">
      <c r="A573" s="26" t="s">
        <v>50</v>
      </c>
      <c s="31" t="s">
        <v>2234</v>
      </c>
      <c s="31" t="s">
        <v>2235</v>
      </c>
      <c s="26" t="s">
        <v>52</v>
      </c>
      <c s="32" t="s">
        <v>2236</v>
      </c>
      <c s="33" t="s">
        <v>175</v>
      </c>
      <c s="34">
        <v>5</v>
      </c>
      <c s="35">
        <v>0</v>
      </c>
      <c s="36">
        <f>ROUND(ROUND(H573,2)*ROUND(G573,5),2)</f>
      </c>
      <c r="O573">
        <f>(I573*21)/100</f>
      </c>
      <c t="s">
        <v>27</v>
      </c>
    </row>
    <row r="574" spans="1:5" ht="12.75">
      <c r="A574" s="37" t="s">
        <v>55</v>
      </c>
      <c r="E574" s="38" t="s">
        <v>58</v>
      </c>
    </row>
    <row r="575" spans="1:5" ht="12.75">
      <c r="A575" s="39" t="s">
        <v>57</v>
      </c>
      <c r="E575" s="40" t="s">
        <v>58</v>
      </c>
    </row>
    <row r="576" spans="1:5" ht="12.75">
      <c r="A576" t="s">
        <v>59</v>
      </c>
      <c r="E576" s="38" t="s">
        <v>58</v>
      </c>
    </row>
    <row r="577" spans="1:16" ht="12.75">
      <c r="A577" s="26" t="s">
        <v>50</v>
      </c>
      <c s="31" t="s">
        <v>2237</v>
      </c>
      <c s="31" t="s">
        <v>2238</v>
      </c>
      <c s="26" t="s">
        <v>52</v>
      </c>
      <c s="32" t="s">
        <v>2239</v>
      </c>
      <c s="33" t="s">
        <v>175</v>
      </c>
      <c s="34">
        <v>3</v>
      </c>
      <c s="35">
        <v>0</v>
      </c>
      <c s="36">
        <f>ROUND(ROUND(H577,2)*ROUND(G577,5),2)</f>
      </c>
      <c r="O577">
        <f>(I577*21)/100</f>
      </c>
      <c t="s">
        <v>27</v>
      </c>
    </row>
    <row r="578" spans="1:5" ht="12.75">
      <c r="A578" s="37" t="s">
        <v>55</v>
      </c>
      <c r="E578" s="38" t="s">
        <v>58</v>
      </c>
    </row>
    <row r="579" spans="1:5" ht="12.75">
      <c r="A579" s="39" t="s">
        <v>57</v>
      </c>
      <c r="E579" s="40" t="s">
        <v>58</v>
      </c>
    </row>
    <row r="580" spans="1:5" ht="12.75">
      <c r="A580" t="s">
        <v>59</v>
      </c>
      <c r="E580" s="38" t="s">
        <v>58</v>
      </c>
    </row>
    <row r="581" spans="1:16" ht="12.75">
      <c r="A581" s="26" t="s">
        <v>50</v>
      </c>
      <c s="31" t="s">
        <v>2240</v>
      </c>
      <c s="31" t="s">
        <v>2241</v>
      </c>
      <c s="26" t="s">
        <v>52</v>
      </c>
      <c s="32" t="s">
        <v>2242</v>
      </c>
      <c s="33" t="s">
        <v>175</v>
      </c>
      <c s="34">
        <v>1</v>
      </c>
      <c s="35">
        <v>0</v>
      </c>
      <c s="36">
        <f>ROUND(ROUND(H581,2)*ROUND(G581,5),2)</f>
      </c>
      <c r="O581">
        <f>(I581*21)/100</f>
      </c>
      <c t="s">
        <v>27</v>
      </c>
    </row>
    <row r="582" spans="1:5" ht="12.75">
      <c r="A582" s="37" t="s">
        <v>55</v>
      </c>
      <c r="E582" s="38" t="s">
        <v>58</v>
      </c>
    </row>
    <row r="583" spans="1:5" ht="12.75">
      <c r="A583" s="39" t="s">
        <v>57</v>
      </c>
      <c r="E583" s="40" t="s">
        <v>58</v>
      </c>
    </row>
    <row r="584" spans="1:5" ht="12.75">
      <c r="A584" t="s">
        <v>59</v>
      </c>
      <c r="E584" s="38" t="s">
        <v>58</v>
      </c>
    </row>
    <row r="585" spans="1:16" ht="12.75">
      <c r="A585" s="26" t="s">
        <v>50</v>
      </c>
      <c s="31" t="s">
        <v>2243</v>
      </c>
      <c s="31" t="s">
        <v>2244</v>
      </c>
      <c s="26" t="s">
        <v>52</v>
      </c>
      <c s="32" t="s">
        <v>2245</v>
      </c>
      <c s="33" t="s">
        <v>175</v>
      </c>
      <c s="34">
        <v>1</v>
      </c>
      <c s="35">
        <v>0</v>
      </c>
      <c s="36">
        <f>ROUND(ROUND(H585,2)*ROUND(G585,5),2)</f>
      </c>
      <c r="O585">
        <f>(I585*21)/100</f>
      </c>
      <c t="s">
        <v>27</v>
      </c>
    </row>
    <row r="586" spans="1:5" ht="12.75">
      <c r="A586" s="37" t="s">
        <v>55</v>
      </c>
      <c r="E586" s="38" t="s">
        <v>58</v>
      </c>
    </row>
    <row r="587" spans="1:5" ht="12.75">
      <c r="A587" s="39" t="s">
        <v>57</v>
      </c>
      <c r="E587" s="40" t="s">
        <v>58</v>
      </c>
    </row>
    <row r="588" spans="1:5" ht="12.75">
      <c r="A588" t="s">
        <v>59</v>
      </c>
      <c r="E588" s="38" t="s">
        <v>58</v>
      </c>
    </row>
    <row r="589" spans="1:16" ht="12.75">
      <c r="A589" s="26" t="s">
        <v>50</v>
      </c>
      <c s="31" t="s">
        <v>2246</v>
      </c>
      <c s="31" t="s">
        <v>2247</v>
      </c>
      <c s="26" t="s">
        <v>52</v>
      </c>
      <c s="32" t="s">
        <v>2248</v>
      </c>
      <c s="33" t="s">
        <v>175</v>
      </c>
      <c s="34">
        <v>2</v>
      </c>
      <c s="35">
        <v>0</v>
      </c>
      <c s="36">
        <f>ROUND(ROUND(H589,2)*ROUND(G589,5),2)</f>
      </c>
      <c r="O589">
        <f>(I589*21)/100</f>
      </c>
      <c t="s">
        <v>27</v>
      </c>
    </row>
    <row r="590" spans="1:5" ht="12.75">
      <c r="A590" s="37" t="s">
        <v>55</v>
      </c>
      <c r="E590" s="38" t="s">
        <v>58</v>
      </c>
    </row>
    <row r="591" spans="1:5" ht="12.75">
      <c r="A591" s="39" t="s">
        <v>57</v>
      </c>
      <c r="E591" s="40" t="s">
        <v>58</v>
      </c>
    </row>
    <row r="592" spans="1:5" ht="12.75">
      <c r="A592" t="s">
        <v>59</v>
      </c>
      <c r="E592" s="38" t="s">
        <v>58</v>
      </c>
    </row>
    <row r="593" spans="1:16" ht="12.75">
      <c r="A593" s="26" t="s">
        <v>50</v>
      </c>
      <c s="31" t="s">
        <v>2249</v>
      </c>
      <c s="31" t="s">
        <v>2250</v>
      </c>
      <c s="26" t="s">
        <v>52</v>
      </c>
      <c s="32" t="s">
        <v>2251</v>
      </c>
      <c s="33" t="s">
        <v>175</v>
      </c>
      <c s="34">
        <v>124</v>
      </c>
      <c s="35">
        <v>0</v>
      </c>
      <c s="36">
        <f>ROUND(ROUND(H593,2)*ROUND(G593,5),2)</f>
      </c>
      <c r="O593">
        <f>(I593*21)/100</f>
      </c>
      <c t="s">
        <v>27</v>
      </c>
    </row>
    <row r="594" spans="1:5" ht="12.75">
      <c r="A594" s="37" t="s">
        <v>55</v>
      </c>
      <c r="E594" s="38" t="s">
        <v>58</v>
      </c>
    </row>
    <row r="595" spans="1:5" ht="12.75">
      <c r="A595" s="39" t="s">
        <v>57</v>
      </c>
      <c r="E595" s="40" t="s">
        <v>58</v>
      </c>
    </row>
    <row r="596" spans="1:5" ht="12.75">
      <c r="A596" t="s">
        <v>59</v>
      </c>
      <c r="E596" s="38" t="s">
        <v>58</v>
      </c>
    </row>
    <row r="597" spans="1:16" ht="12.75">
      <c r="A597" s="26" t="s">
        <v>50</v>
      </c>
      <c s="31" t="s">
        <v>2252</v>
      </c>
      <c s="31" t="s">
        <v>2253</v>
      </c>
      <c s="26" t="s">
        <v>52</v>
      </c>
      <c s="32" t="s">
        <v>2254</v>
      </c>
      <c s="33" t="s">
        <v>175</v>
      </c>
      <c s="34">
        <v>9</v>
      </c>
      <c s="35">
        <v>0</v>
      </c>
      <c s="36">
        <f>ROUND(ROUND(H597,2)*ROUND(G597,5),2)</f>
      </c>
      <c r="O597">
        <f>(I597*21)/100</f>
      </c>
      <c t="s">
        <v>27</v>
      </c>
    </row>
    <row r="598" spans="1:5" ht="12.75">
      <c r="A598" s="37" t="s">
        <v>55</v>
      </c>
      <c r="E598" s="38" t="s">
        <v>58</v>
      </c>
    </row>
    <row r="599" spans="1:5" ht="12.75">
      <c r="A599" s="39" t="s">
        <v>57</v>
      </c>
      <c r="E599" s="40" t="s">
        <v>58</v>
      </c>
    </row>
    <row r="600" spans="1:5" ht="12.75">
      <c r="A600" t="s">
        <v>59</v>
      </c>
      <c r="E600" s="38" t="s">
        <v>58</v>
      </c>
    </row>
    <row r="601" spans="1:16" ht="12.75">
      <c r="A601" s="26" t="s">
        <v>50</v>
      </c>
      <c s="31" t="s">
        <v>2255</v>
      </c>
      <c s="31" t="s">
        <v>2256</v>
      </c>
      <c s="26" t="s">
        <v>52</v>
      </c>
      <c s="32" t="s">
        <v>2257</v>
      </c>
      <c s="33" t="s">
        <v>175</v>
      </c>
      <c s="34">
        <v>126</v>
      </c>
      <c s="35">
        <v>0</v>
      </c>
      <c s="36">
        <f>ROUND(ROUND(H601,2)*ROUND(G601,5),2)</f>
      </c>
      <c r="O601">
        <f>(I601*21)/100</f>
      </c>
      <c t="s">
        <v>27</v>
      </c>
    </row>
    <row r="602" spans="1:5" ht="12.75">
      <c r="A602" s="37" t="s">
        <v>55</v>
      </c>
      <c r="E602" s="38" t="s">
        <v>58</v>
      </c>
    </row>
    <row r="603" spans="1:5" ht="12.75">
      <c r="A603" s="39" t="s">
        <v>57</v>
      </c>
      <c r="E603" s="40" t="s">
        <v>58</v>
      </c>
    </row>
    <row r="604" spans="1:5" ht="12.75">
      <c r="A604" t="s">
        <v>59</v>
      </c>
      <c r="E604" s="38" t="s">
        <v>58</v>
      </c>
    </row>
    <row r="605" spans="1:16" ht="12.75">
      <c r="A605" s="26" t="s">
        <v>50</v>
      </c>
      <c s="31" t="s">
        <v>2258</v>
      </c>
      <c s="31" t="s">
        <v>2259</v>
      </c>
      <c s="26" t="s">
        <v>52</v>
      </c>
      <c s="32" t="s">
        <v>2260</v>
      </c>
      <c s="33" t="s">
        <v>175</v>
      </c>
      <c s="34">
        <v>7</v>
      </c>
      <c s="35">
        <v>0</v>
      </c>
      <c s="36">
        <f>ROUND(ROUND(H605,2)*ROUND(G605,5),2)</f>
      </c>
      <c r="O605">
        <f>(I605*21)/100</f>
      </c>
      <c t="s">
        <v>27</v>
      </c>
    </row>
    <row r="606" spans="1:5" ht="12.75">
      <c r="A606" s="37" t="s">
        <v>55</v>
      </c>
      <c r="E606" s="38" t="s">
        <v>58</v>
      </c>
    </row>
    <row r="607" spans="1:5" ht="12.75">
      <c r="A607" s="39" t="s">
        <v>57</v>
      </c>
      <c r="E607" s="40" t="s">
        <v>58</v>
      </c>
    </row>
    <row r="608" spans="1:5" ht="12.75">
      <c r="A608" t="s">
        <v>59</v>
      </c>
      <c r="E608" s="38" t="s">
        <v>58</v>
      </c>
    </row>
    <row r="609" spans="1:16" ht="12.75">
      <c r="A609" s="26" t="s">
        <v>50</v>
      </c>
      <c s="31" t="s">
        <v>2261</v>
      </c>
      <c s="31" t="s">
        <v>2262</v>
      </c>
      <c s="26" t="s">
        <v>52</v>
      </c>
      <c s="32" t="s">
        <v>2263</v>
      </c>
      <c s="33" t="s">
        <v>175</v>
      </c>
      <c s="34">
        <v>15</v>
      </c>
      <c s="35">
        <v>0</v>
      </c>
      <c s="36">
        <f>ROUND(ROUND(H609,2)*ROUND(G609,5),2)</f>
      </c>
      <c r="O609">
        <f>(I609*21)/100</f>
      </c>
      <c t="s">
        <v>27</v>
      </c>
    </row>
    <row r="610" spans="1:5" ht="12.75">
      <c r="A610" s="37" t="s">
        <v>55</v>
      </c>
      <c r="E610" s="38" t="s">
        <v>58</v>
      </c>
    </row>
    <row r="611" spans="1:5" ht="12.75">
      <c r="A611" s="39" t="s">
        <v>57</v>
      </c>
      <c r="E611" s="40" t="s">
        <v>58</v>
      </c>
    </row>
    <row r="612" spans="1:5" ht="12.75">
      <c r="A612" t="s">
        <v>59</v>
      </c>
      <c r="E612" s="38" t="s">
        <v>58</v>
      </c>
    </row>
    <row r="613" spans="1:16" ht="12.75">
      <c r="A613" s="26" t="s">
        <v>50</v>
      </c>
      <c s="31" t="s">
        <v>2264</v>
      </c>
      <c s="31" t="s">
        <v>2265</v>
      </c>
      <c s="26" t="s">
        <v>52</v>
      </c>
      <c s="32" t="s">
        <v>2266</v>
      </c>
      <c s="33" t="s">
        <v>175</v>
      </c>
      <c s="34">
        <v>15</v>
      </c>
      <c s="35">
        <v>0</v>
      </c>
      <c s="36">
        <f>ROUND(ROUND(H613,2)*ROUND(G613,5),2)</f>
      </c>
      <c r="O613">
        <f>(I613*21)/100</f>
      </c>
      <c t="s">
        <v>27</v>
      </c>
    </row>
    <row r="614" spans="1:5" ht="12.75">
      <c r="A614" s="37" t="s">
        <v>55</v>
      </c>
      <c r="E614" s="38" t="s">
        <v>58</v>
      </c>
    </row>
    <row r="615" spans="1:5" ht="12.75">
      <c r="A615" s="39" t="s">
        <v>57</v>
      </c>
      <c r="E615" s="40" t="s">
        <v>58</v>
      </c>
    </row>
    <row r="616" spans="1:5" ht="12.75">
      <c r="A616" t="s">
        <v>59</v>
      </c>
      <c r="E616" s="38" t="s">
        <v>58</v>
      </c>
    </row>
    <row r="617" spans="1:16" ht="12.75">
      <c r="A617" s="26" t="s">
        <v>50</v>
      </c>
      <c s="31" t="s">
        <v>2267</v>
      </c>
      <c s="31" t="s">
        <v>2268</v>
      </c>
      <c s="26" t="s">
        <v>52</v>
      </c>
      <c s="32" t="s">
        <v>2269</v>
      </c>
      <c s="33" t="s">
        <v>175</v>
      </c>
      <c s="34">
        <v>118</v>
      </c>
      <c s="35">
        <v>0</v>
      </c>
      <c s="36">
        <f>ROUND(ROUND(H617,2)*ROUND(G617,5),2)</f>
      </c>
      <c r="O617">
        <f>(I617*21)/100</f>
      </c>
      <c t="s">
        <v>27</v>
      </c>
    </row>
    <row r="618" spans="1:5" ht="12.75">
      <c r="A618" s="37" t="s">
        <v>55</v>
      </c>
      <c r="E618" s="38" t="s">
        <v>58</v>
      </c>
    </row>
    <row r="619" spans="1:5" ht="12.75">
      <c r="A619" s="39" t="s">
        <v>57</v>
      </c>
      <c r="E619" s="40" t="s">
        <v>58</v>
      </c>
    </row>
    <row r="620" spans="1:5" ht="12.75">
      <c r="A620" t="s">
        <v>59</v>
      </c>
      <c r="E620" s="38" t="s">
        <v>58</v>
      </c>
    </row>
    <row r="621" spans="1:16" ht="12.75">
      <c r="A621" s="26" t="s">
        <v>50</v>
      </c>
      <c s="31" t="s">
        <v>2270</v>
      </c>
      <c s="31" t="s">
        <v>2271</v>
      </c>
      <c s="26" t="s">
        <v>52</v>
      </c>
      <c s="32" t="s">
        <v>2272</v>
      </c>
      <c s="33" t="s">
        <v>175</v>
      </c>
      <c s="34">
        <v>18</v>
      </c>
      <c s="35">
        <v>0</v>
      </c>
      <c s="36">
        <f>ROUND(ROUND(H621,2)*ROUND(G621,5),2)</f>
      </c>
      <c r="O621">
        <f>(I621*21)/100</f>
      </c>
      <c t="s">
        <v>27</v>
      </c>
    </row>
    <row r="622" spans="1:5" ht="12.75">
      <c r="A622" s="37" t="s">
        <v>55</v>
      </c>
      <c r="E622" s="38" t="s">
        <v>58</v>
      </c>
    </row>
    <row r="623" spans="1:5" ht="12.75">
      <c r="A623" s="39" t="s">
        <v>57</v>
      </c>
      <c r="E623" s="40" t="s">
        <v>58</v>
      </c>
    </row>
    <row r="624" spans="1:5" ht="12.75">
      <c r="A624" t="s">
        <v>59</v>
      </c>
      <c r="E624" s="38" t="s">
        <v>58</v>
      </c>
    </row>
    <row r="625" spans="1:16" ht="12.75">
      <c r="A625" s="26" t="s">
        <v>50</v>
      </c>
      <c s="31" t="s">
        <v>2273</v>
      </c>
      <c s="31" t="s">
        <v>2274</v>
      </c>
      <c s="26" t="s">
        <v>52</v>
      </c>
      <c s="32" t="s">
        <v>2275</v>
      </c>
      <c s="33" t="s">
        <v>175</v>
      </c>
      <c s="34">
        <v>2</v>
      </c>
      <c s="35">
        <v>0</v>
      </c>
      <c s="36">
        <f>ROUND(ROUND(H625,2)*ROUND(G625,5),2)</f>
      </c>
      <c r="O625">
        <f>(I625*21)/100</f>
      </c>
      <c t="s">
        <v>27</v>
      </c>
    </row>
    <row r="626" spans="1:5" ht="12.75">
      <c r="A626" s="37" t="s">
        <v>55</v>
      </c>
      <c r="E626" s="38" t="s">
        <v>58</v>
      </c>
    </row>
    <row r="627" spans="1:5" ht="12.75">
      <c r="A627" s="39" t="s">
        <v>57</v>
      </c>
      <c r="E627" s="40" t="s">
        <v>58</v>
      </c>
    </row>
    <row r="628" spans="1:5" ht="12.75">
      <c r="A628" t="s">
        <v>59</v>
      </c>
      <c r="E628" s="38" t="s">
        <v>58</v>
      </c>
    </row>
    <row r="629" spans="1:16" ht="25.5">
      <c r="A629" s="26" t="s">
        <v>50</v>
      </c>
      <c s="31" t="s">
        <v>2276</v>
      </c>
      <c s="31" t="s">
        <v>2277</v>
      </c>
      <c s="26" t="s">
        <v>52</v>
      </c>
      <c s="32" t="s">
        <v>2278</v>
      </c>
      <c s="33" t="s">
        <v>175</v>
      </c>
      <c s="34">
        <v>15</v>
      </c>
      <c s="35">
        <v>0</v>
      </c>
      <c s="36">
        <f>ROUND(ROUND(H629,2)*ROUND(G629,5),2)</f>
      </c>
      <c r="O629">
        <f>(I629*21)/100</f>
      </c>
      <c t="s">
        <v>27</v>
      </c>
    </row>
    <row r="630" spans="1:5" ht="12.75">
      <c r="A630" s="37" t="s">
        <v>55</v>
      </c>
      <c r="E630" s="38" t="s">
        <v>58</v>
      </c>
    </row>
    <row r="631" spans="1:5" ht="12.75">
      <c r="A631" s="39" t="s">
        <v>57</v>
      </c>
      <c r="E631" s="40" t="s">
        <v>58</v>
      </c>
    </row>
    <row r="632" spans="1:5" ht="12.75">
      <c r="A632" t="s">
        <v>59</v>
      </c>
      <c r="E632" s="38" t="s">
        <v>58</v>
      </c>
    </row>
    <row r="633" spans="1:16" ht="12.75">
      <c r="A633" s="26" t="s">
        <v>50</v>
      </c>
      <c s="31" t="s">
        <v>2279</v>
      </c>
      <c s="31" t="s">
        <v>2280</v>
      </c>
      <c s="26" t="s">
        <v>52</v>
      </c>
      <c s="32" t="s">
        <v>2281</v>
      </c>
      <c s="33" t="s">
        <v>76</v>
      </c>
      <c s="34">
        <v>1450</v>
      </c>
      <c s="35">
        <v>0</v>
      </c>
      <c s="36">
        <f>ROUND(ROUND(H633,2)*ROUND(G633,5),2)</f>
      </c>
      <c r="O633">
        <f>(I633*21)/100</f>
      </c>
      <c t="s">
        <v>27</v>
      </c>
    </row>
    <row r="634" spans="1:5" ht="12.75">
      <c r="A634" s="37" t="s">
        <v>55</v>
      </c>
      <c r="E634" s="38" t="s">
        <v>58</v>
      </c>
    </row>
    <row r="635" spans="1:5" ht="12.75">
      <c r="A635" s="39" t="s">
        <v>57</v>
      </c>
      <c r="E635" s="40" t="s">
        <v>58</v>
      </c>
    </row>
    <row r="636" spans="1:5" ht="12.75">
      <c r="A636" t="s">
        <v>59</v>
      </c>
      <c r="E636" s="38" t="s">
        <v>58</v>
      </c>
    </row>
    <row r="637" spans="1:16" ht="12.75">
      <c r="A637" s="26" t="s">
        <v>50</v>
      </c>
      <c s="31" t="s">
        <v>2282</v>
      </c>
      <c s="31" t="s">
        <v>2283</v>
      </c>
      <c s="26" t="s">
        <v>52</v>
      </c>
      <c s="32" t="s">
        <v>2284</v>
      </c>
      <c s="33" t="s">
        <v>76</v>
      </c>
      <c s="34">
        <v>750</v>
      </c>
      <c s="35">
        <v>0</v>
      </c>
      <c s="36">
        <f>ROUND(ROUND(H637,2)*ROUND(G637,5),2)</f>
      </c>
      <c r="O637">
        <f>(I637*21)/100</f>
      </c>
      <c t="s">
        <v>27</v>
      </c>
    </row>
    <row r="638" spans="1:5" ht="12.75">
      <c r="A638" s="37" t="s">
        <v>55</v>
      </c>
      <c r="E638" s="38" t="s">
        <v>58</v>
      </c>
    </row>
    <row r="639" spans="1:5" ht="12.75">
      <c r="A639" s="39" t="s">
        <v>57</v>
      </c>
      <c r="E639" s="40" t="s">
        <v>58</v>
      </c>
    </row>
    <row r="640" spans="1:5" ht="12.75">
      <c r="A640" t="s">
        <v>59</v>
      </c>
      <c r="E640" s="38" t="s">
        <v>58</v>
      </c>
    </row>
    <row r="641" spans="1:16" ht="12.75">
      <c r="A641" s="26" t="s">
        <v>50</v>
      </c>
      <c s="31" t="s">
        <v>2285</v>
      </c>
      <c s="31" t="s">
        <v>2286</v>
      </c>
      <c s="26" t="s">
        <v>52</v>
      </c>
      <c s="32" t="s">
        <v>2287</v>
      </c>
      <c s="33" t="s">
        <v>76</v>
      </c>
      <c s="34">
        <v>90</v>
      </c>
      <c s="35">
        <v>0</v>
      </c>
      <c s="36">
        <f>ROUND(ROUND(H641,2)*ROUND(G641,5),2)</f>
      </c>
      <c r="O641">
        <f>(I641*21)/100</f>
      </c>
      <c t="s">
        <v>27</v>
      </c>
    </row>
    <row r="642" spans="1:5" ht="12.75">
      <c r="A642" s="37" t="s">
        <v>55</v>
      </c>
      <c r="E642" s="38" t="s">
        <v>58</v>
      </c>
    </row>
    <row r="643" spans="1:5" ht="12.75">
      <c r="A643" s="39" t="s">
        <v>57</v>
      </c>
      <c r="E643" s="40" t="s">
        <v>58</v>
      </c>
    </row>
    <row r="644" spans="1:5" ht="12.75">
      <c r="A644" t="s">
        <v>59</v>
      </c>
      <c r="E644" s="38" t="s">
        <v>58</v>
      </c>
    </row>
    <row r="645" spans="1:16" ht="12.75">
      <c r="A645" s="26" t="s">
        <v>50</v>
      </c>
      <c s="31" t="s">
        <v>2288</v>
      </c>
      <c s="31" t="s">
        <v>2289</v>
      </c>
      <c s="26" t="s">
        <v>52</v>
      </c>
      <c s="32" t="s">
        <v>2290</v>
      </c>
      <c s="33" t="s">
        <v>76</v>
      </c>
      <c s="34">
        <v>40</v>
      </c>
      <c s="35">
        <v>0</v>
      </c>
      <c s="36">
        <f>ROUND(ROUND(H645,2)*ROUND(G645,5),2)</f>
      </c>
      <c r="O645">
        <f>(I645*21)/100</f>
      </c>
      <c t="s">
        <v>27</v>
      </c>
    </row>
    <row r="646" spans="1:5" ht="12.75">
      <c r="A646" s="37" t="s">
        <v>55</v>
      </c>
      <c r="E646" s="38" t="s">
        <v>58</v>
      </c>
    </row>
    <row r="647" spans="1:5" ht="12.75">
      <c r="A647" s="39" t="s">
        <v>57</v>
      </c>
      <c r="E647" s="40" t="s">
        <v>58</v>
      </c>
    </row>
    <row r="648" spans="1:5" ht="12.75">
      <c r="A648" t="s">
        <v>59</v>
      </c>
      <c r="E648" s="38" t="s">
        <v>58</v>
      </c>
    </row>
    <row r="649" spans="1:16" ht="12.75">
      <c r="A649" s="26" t="s">
        <v>50</v>
      </c>
      <c s="31" t="s">
        <v>2291</v>
      </c>
      <c s="31" t="s">
        <v>2292</v>
      </c>
      <c s="26" t="s">
        <v>52</v>
      </c>
      <c s="32" t="s">
        <v>2293</v>
      </c>
      <c s="33" t="s">
        <v>76</v>
      </c>
      <c s="34">
        <v>120</v>
      </c>
      <c s="35">
        <v>0</v>
      </c>
      <c s="36">
        <f>ROUND(ROUND(H649,2)*ROUND(G649,5),2)</f>
      </c>
      <c r="O649">
        <f>(I649*21)/100</f>
      </c>
      <c t="s">
        <v>27</v>
      </c>
    </row>
    <row r="650" spans="1:5" ht="12.75">
      <c r="A650" s="37" t="s">
        <v>55</v>
      </c>
      <c r="E650" s="38" t="s">
        <v>58</v>
      </c>
    </row>
    <row r="651" spans="1:5" ht="12.75">
      <c r="A651" s="39" t="s">
        <v>57</v>
      </c>
      <c r="E651" s="40" t="s">
        <v>58</v>
      </c>
    </row>
    <row r="652" spans="1:5" ht="12.75">
      <c r="A652" t="s">
        <v>59</v>
      </c>
      <c r="E652" s="38" t="s">
        <v>58</v>
      </c>
    </row>
    <row r="653" spans="1:16" ht="12.75">
      <c r="A653" s="26" t="s">
        <v>50</v>
      </c>
      <c s="31" t="s">
        <v>2294</v>
      </c>
      <c s="31" t="s">
        <v>2295</v>
      </c>
      <c s="26" t="s">
        <v>52</v>
      </c>
      <c s="32" t="s">
        <v>2296</v>
      </c>
      <c s="33" t="s">
        <v>175</v>
      </c>
      <c s="34">
        <v>220</v>
      </c>
      <c s="35">
        <v>0</v>
      </c>
      <c s="36">
        <f>ROUND(ROUND(H653,2)*ROUND(G653,5),2)</f>
      </c>
      <c r="O653">
        <f>(I653*21)/100</f>
      </c>
      <c t="s">
        <v>27</v>
      </c>
    </row>
    <row r="654" spans="1:5" ht="12.75">
      <c r="A654" s="37" t="s">
        <v>55</v>
      </c>
      <c r="E654" s="38" t="s">
        <v>58</v>
      </c>
    </row>
    <row r="655" spans="1:5" ht="12.75">
      <c r="A655" s="39" t="s">
        <v>57</v>
      </c>
      <c r="E655" s="40" t="s">
        <v>58</v>
      </c>
    </row>
    <row r="656" spans="1:5" ht="12.75">
      <c r="A656" t="s">
        <v>59</v>
      </c>
      <c r="E656" s="38" t="s">
        <v>58</v>
      </c>
    </row>
    <row r="657" spans="1:16" ht="12.75">
      <c r="A657" s="26" t="s">
        <v>50</v>
      </c>
      <c s="31" t="s">
        <v>2297</v>
      </c>
      <c s="31" t="s">
        <v>2298</v>
      </c>
      <c s="26" t="s">
        <v>52</v>
      </c>
      <c s="32" t="s">
        <v>2299</v>
      </c>
      <c s="33" t="s">
        <v>175</v>
      </c>
      <c s="34">
        <v>220</v>
      </c>
      <c s="35">
        <v>0</v>
      </c>
      <c s="36">
        <f>ROUND(ROUND(H657,2)*ROUND(G657,5),2)</f>
      </c>
      <c r="O657">
        <f>(I657*21)/100</f>
      </c>
      <c t="s">
        <v>27</v>
      </c>
    </row>
    <row r="658" spans="1:5" ht="12.75">
      <c r="A658" s="37" t="s">
        <v>55</v>
      </c>
      <c r="E658" s="38" t="s">
        <v>58</v>
      </c>
    </row>
    <row r="659" spans="1:5" ht="12.75">
      <c r="A659" s="39" t="s">
        <v>57</v>
      </c>
      <c r="E659" s="40" t="s">
        <v>58</v>
      </c>
    </row>
    <row r="660" spans="1:5" ht="12.75">
      <c r="A660" t="s">
        <v>59</v>
      </c>
      <c r="E660" s="38" t="s">
        <v>58</v>
      </c>
    </row>
    <row r="661" spans="1:16" ht="25.5">
      <c r="A661" s="26" t="s">
        <v>50</v>
      </c>
      <c s="31" t="s">
        <v>2300</v>
      </c>
      <c s="31" t="s">
        <v>2301</v>
      </c>
      <c s="26" t="s">
        <v>52</v>
      </c>
      <c s="32" t="s">
        <v>2302</v>
      </c>
      <c s="33" t="s">
        <v>76</v>
      </c>
      <c s="34">
        <v>15</v>
      </c>
      <c s="35">
        <v>0</v>
      </c>
      <c s="36">
        <f>ROUND(ROUND(H661,2)*ROUND(G661,5),2)</f>
      </c>
      <c r="O661">
        <f>(I661*21)/100</f>
      </c>
      <c t="s">
        <v>27</v>
      </c>
    </row>
    <row r="662" spans="1:5" ht="12.75">
      <c r="A662" s="37" t="s">
        <v>55</v>
      </c>
      <c r="E662" s="38" t="s">
        <v>58</v>
      </c>
    </row>
    <row r="663" spans="1:5" ht="12.75">
      <c r="A663" s="39" t="s">
        <v>57</v>
      </c>
      <c r="E663" s="40" t="s">
        <v>58</v>
      </c>
    </row>
    <row r="664" spans="1:5" ht="12.75">
      <c r="A664" t="s">
        <v>59</v>
      </c>
      <c r="E664" s="38" t="s">
        <v>58</v>
      </c>
    </row>
    <row r="665" spans="1:16" ht="25.5">
      <c r="A665" s="26" t="s">
        <v>50</v>
      </c>
      <c s="31" t="s">
        <v>2303</v>
      </c>
      <c s="31" t="s">
        <v>2304</v>
      </c>
      <c s="26" t="s">
        <v>52</v>
      </c>
      <c s="32" t="s">
        <v>2305</v>
      </c>
      <c s="33" t="s">
        <v>76</v>
      </c>
      <c s="34">
        <v>15</v>
      </c>
      <c s="35">
        <v>0</v>
      </c>
      <c s="36">
        <f>ROUND(ROUND(H665,2)*ROUND(G665,5),2)</f>
      </c>
      <c r="O665">
        <f>(I665*21)/100</f>
      </c>
      <c t="s">
        <v>27</v>
      </c>
    </row>
    <row r="666" spans="1:5" ht="12.75">
      <c r="A666" s="37" t="s">
        <v>55</v>
      </c>
      <c r="E666" s="38" t="s">
        <v>58</v>
      </c>
    </row>
    <row r="667" spans="1:5" ht="12.75">
      <c r="A667" s="39" t="s">
        <v>57</v>
      </c>
      <c r="E667" s="40" t="s">
        <v>58</v>
      </c>
    </row>
    <row r="668" spans="1:5" ht="12.75">
      <c r="A668" t="s">
        <v>59</v>
      </c>
      <c r="E668" s="38" t="s">
        <v>58</v>
      </c>
    </row>
    <row r="669" spans="1:16" ht="25.5">
      <c r="A669" s="26" t="s">
        <v>50</v>
      </c>
      <c s="31" t="s">
        <v>2306</v>
      </c>
      <c s="31" t="s">
        <v>2307</v>
      </c>
      <c s="26" t="s">
        <v>52</v>
      </c>
      <c s="32" t="s">
        <v>2308</v>
      </c>
      <c s="33" t="s">
        <v>175</v>
      </c>
      <c s="34">
        <v>20</v>
      </c>
      <c s="35">
        <v>0</v>
      </c>
      <c s="36">
        <f>ROUND(ROUND(H669,2)*ROUND(G669,5),2)</f>
      </c>
      <c r="O669">
        <f>(I669*21)/100</f>
      </c>
      <c t="s">
        <v>27</v>
      </c>
    </row>
    <row r="670" spans="1:5" ht="12.75">
      <c r="A670" s="37" t="s">
        <v>55</v>
      </c>
      <c r="E670" s="38" t="s">
        <v>58</v>
      </c>
    </row>
    <row r="671" spans="1:5" ht="12.75">
      <c r="A671" s="39" t="s">
        <v>57</v>
      </c>
      <c r="E671" s="40" t="s">
        <v>58</v>
      </c>
    </row>
    <row r="672" spans="1:5" ht="12.75">
      <c r="A672" t="s">
        <v>59</v>
      </c>
      <c r="E672" s="38" t="s">
        <v>58</v>
      </c>
    </row>
    <row r="673" spans="1:16" ht="12.75">
      <c r="A673" s="26" t="s">
        <v>50</v>
      </c>
      <c s="31" t="s">
        <v>2309</v>
      </c>
      <c s="31" t="s">
        <v>2310</v>
      </c>
      <c s="26" t="s">
        <v>52</v>
      </c>
      <c s="32" t="s">
        <v>2311</v>
      </c>
      <c s="33" t="s">
        <v>76</v>
      </c>
      <c s="34">
        <v>640</v>
      </c>
      <c s="35">
        <v>0</v>
      </c>
      <c s="36">
        <f>ROUND(ROUND(H673,2)*ROUND(G673,5),2)</f>
      </c>
      <c r="O673">
        <f>(I673*21)/100</f>
      </c>
      <c t="s">
        <v>27</v>
      </c>
    </row>
    <row r="674" spans="1:5" ht="12.75">
      <c r="A674" s="37" t="s">
        <v>55</v>
      </c>
      <c r="E674" s="38" t="s">
        <v>58</v>
      </c>
    </row>
    <row r="675" spans="1:5" ht="12.75">
      <c r="A675" s="39" t="s">
        <v>57</v>
      </c>
      <c r="E675" s="40" t="s">
        <v>58</v>
      </c>
    </row>
    <row r="676" spans="1:5" ht="12.75">
      <c r="A676" t="s">
        <v>59</v>
      </c>
      <c r="E676" s="38" t="s">
        <v>58</v>
      </c>
    </row>
    <row r="677" spans="1:16" ht="12.75">
      <c r="A677" s="26" t="s">
        <v>50</v>
      </c>
      <c s="31" t="s">
        <v>2312</v>
      </c>
      <c s="31" t="s">
        <v>2313</v>
      </c>
      <c s="26" t="s">
        <v>52</v>
      </c>
      <c s="32" t="s">
        <v>2314</v>
      </c>
      <c s="33" t="s">
        <v>76</v>
      </c>
      <c s="34">
        <v>75</v>
      </c>
      <c s="35">
        <v>0</v>
      </c>
      <c s="36">
        <f>ROUND(ROUND(H677,2)*ROUND(G677,5),2)</f>
      </c>
      <c r="O677">
        <f>(I677*21)/100</f>
      </c>
      <c t="s">
        <v>27</v>
      </c>
    </row>
    <row r="678" spans="1:5" ht="12.75">
      <c r="A678" s="37" t="s">
        <v>55</v>
      </c>
      <c r="E678" s="38" t="s">
        <v>58</v>
      </c>
    </row>
    <row r="679" spans="1:5" ht="12.75">
      <c r="A679" s="39" t="s">
        <v>57</v>
      </c>
      <c r="E679" s="40" t="s">
        <v>58</v>
      </c>
    </row>
    <row r="680" spans="1:5" ht="12.75">
      <c r="A680" t="s">
        <v>59</v>
      </c>
      <c r="E680" s="38" t="s">
        <v>58</v>
      </c>
    </row>
    <row r="681" spans="1:16" ht="12.75">
      <c r="A681" s="26" t="s">
        <v>50</v>
      </c>
      <c s="31" t="s">
        <v>2315</v>
      </c>
      <c s="31" t="s">
        <v>2316</v>
      </c>
      <c s="26" t="s">
        <v>52</v>
      </c>
      <c s="32" t="s">
        <v>1874</v>
      </c>
      <c s="33" t="s">
        <v>1875</v>
      </c>
      <c s="34">
        <v>1</v>
      </c>
      <c s="35">
        <v>0</v>
      </c>
      <c s="36">
        <f>ROUND(ROUND(H681,2)*ROUND(G681,5),2)</f>
      </c>
      <c r="O681">
        <f>(I681*21)/100</f>
      </c>
      <c t="s">
        <v>27</v>
      </c>
    </row>
    <row r="682" spans="1:5" ht="12.75">
      <c r="A682" s="37" t="s">
        <v>55</v>
      </c>
      <c r="E682" s="38" t="s">
        <v>58</v>
      </c>
    </row>
    <row r="683" spans="1:5" ht="12.75">
      <c r="A683" s="39" t="s">
        <v>57</v>
      </c>
      <c r="E683" s="40" t="s">
        <v>58</v>
      </c>
    </row>
    <row r="684" spans="1:5" ht="12.75">
      <c r="A684" t="s">
        <v>59</v>
      </c>
      <c r="E684" s="38" t="s">
        <v>58</v>
      </c>
    </row>
    <row r="685" spans="1:16" ht="12.75">
      <c r="A685" s="26" t="s">
        <v>50</v>
      </c>
      <c s="31" t="s">
        <v>2317</v>
      </c>
      <c s="31" t="s">
        <v>2318</v>
      </c>
      <c s="26" t="s">
        <v>52</v>
      </c>
      <c s="32" t="s">
        <v>2319</v>
      </c>
      <c s="33" t="s">
        <v>175</v>
      </c>
      <c s="34">
        <v>151</v>
      </c>
      <c s="35">
        <v>0</v>
      </c>
      <c s="36">
        <f>ROUND(ROUND(H685,2)*ROUND(G685,5),2)</f>
      </c>
      <c r="O685">
        <f>(I685*21)/100</f>
      </c>
      <c t="s">
        <v>27</v>
      </c>
    </row>
    <row r="686" spans="1:5" ht="12.75">
      <c r="A686" s="37" t="s">
        <v>55</v>
      </c>
      <c r="E686" s="38" t="s">
        <v>58</v>
      </c>
    </row>
    <row r="687" spans="1:5" ht="12.75">
      <c r="A687" s="39" t="s">
        <v>57</v>
      </c>
      <c r="E687" s="40" t="s">
        <v>58</v>
      </c>
    </row>
    <row r="688" spans="1:5" ht="12.75">
      <c r="A688" t="s">
        <v>59</v>
      </c>
      <c r="E688" s="38" t="s">
        <v>58</v>
      </c>
    </row>
    <row r="689" spans="1:16" ht="12.75">
      <c r="A689" s="26" t="s">
        <v>50</v>
      </c>
      <c s="31" t="s">
        <v>2320</v>
      </c>
      <c s="31" t="s">
        <v>2321</v>
      </c>
      <c s="26" t="s">
        <v>52</v>
      </c>
      <c s="32" t="s">
        <v>2121</v>
      </c>
      <c s="33" t="s">
        <v>135</v>
      </c>
      <c s="34">
        <v>8</v>
      </c>
      <c s="35">
        <v>0</v>
      </c>
      <c s="36">
        <f>ROUND(ROUND(H689,2)*ROUND(G689,5),2)</f>
      </c>
      <c r="O689">
        <f>(I689*21)/100</f>
      </c>
      <c t="s">
        <v>27</v>
      </c>
    </row>
    <row r="690" spans="1:5" ht="12.75">
      <c r="A690" s="37" t="s">
        <v>55</v>
      </c>
      <c r="E690" s="38" t="s">
        <v>58</v>
      </c>
    </row>
    <row r="691" spans="1:5" ht="12.75">
      <c r="A691" s="39" t="s">
        <v>57</v>
      </c>
      <c r="E691" s="40" t="s">
        <v>58</v>
      </c>
    </row>
    <row r="692" spans="1:5" ht="12.75">
      <c r="A692" t="s">
        <v>59</v>
      </c>
      <c r="E692" s="38" t="s">
        <v>58</v>
      </c>
    </row>
    <row r="693" spans="1:16" ht="12.75">
      <c r="A693" s="26" t="s">
        <v>50</v>
      </c>
      <c s="31" t="s">
        <v>2322</v>
      </c>
      <c s="31" t="s">
        <v>2323</v>
      </c>
      <c s="26" t="s">
        <v>52</v>
      </c>
      <c s="32" t="s">
        <v>2324</v>
      </c>
      <c s="33" t="s">
        <v>175</v>
      </c>
      <c s="34">
        <v>1</v>
      </c>
      <c s="35">
        <v>0</v>
      </c>
      <c s="36">
        <f>ROUND(ROUND(H693,2)*ROUND(G693,5),2)</f>
      </c>
      <c r="O693">
        <f>(I693*21)/100</f>
      </c>
      <c t="s">
        <v>27</v>
      </c>
    </row>
    <row r="694" spans="1:5" ht="12.75">
      <c r="A694" s="37" t="s">
        <v>55</v>
      </c>
      <c r="E694" s="38" t="s">
        <v>58</v>
      </c>
    </row>
    <row r="695" spans="1:5" ht="12.75">
      <c r="A695" s="39" t="s">
        <v>57</v>
      </c>
      <c r="E695" s="40" t="s">
        <v>58</v>
      </c>
    </row>
    <row r="696" spans="1:5" ht="12.75">
      <c r="A696" t="s">
        <v>59</v>
      </c>
      <c r="E696" s="38" t="s">
        <v>58</v>
      </c>
    </row>
    <row r="697" spans="1:18" ht="12.75" customHeight="1">
      <c r="A697" s="6" t="s">
        <v>47</v>
      </c>
      <c s="6"/>
      <c s="43" t="s">
        <v>1754</v>
      </c>
      <c s="6"/>
      <c s="29" t="s">
        <v>1755</v>
      </c>
      <c s="6"/>
      <c s="6"/>
      <c s="6"/>
      <c s="44">
        <f>0+Q697</f>
      </c>
      <c r="O697">
        <f>0+R697</f>
      </c>
      <c r="Q697">
        <f>0+I698+I702+I706</f>
      </c>
      <c>
        <f>0+O698+O702+O706</f>
      </c>
    </row>
    <row r="698" spans="1:16" ht="12.75">
      <c r="A698" s="26" t="s">
        <v>50</v>
      </c>
      <c s="31" t="s">
        <v>2325</v>
      </c>
      <c s="31" t="s">
        <v>2326</v>
      </c>
      <c s="26" t="s">
        <v>52</v>
      </c>
      <c s="32" t="s">
        <v>2327</v>
      </c>
      <c s="33" t="s">
        <v>849</v>
      </c>
      <c s="34">
        <v>64</v>
      </c>
      <c s="35">
        <v>0</v>
      </c>
      <c s="36">
        <f>ROUND(ROUND(H698,2)*ROUND(G698,5),2)</f>
      </c>
      <c r="O698">
        <f>(I698*21)/100</f>
      </c>
      <c t="s">
        <v>27</v>
      </c>
    </row>
    <row r="699" spans="1:5" ht="12.75">
      <c r="A699" s="37" t="s">
        <v>55</v>
      </c>
      <c r="E699" s="38" t="s">
        <v>58</v>
      </c>
    </row>
    <row r="700" spans="1:5" ht="12.75">
      <c r="A700" s="39" t="s">
        <v>57</v>
      </c>
      <c r="E700" s="40" t="s">
        <v>58</v>
      </c>
    </row>
    <row r="701" spans="1:5" ht="12.75">
      <c r="A701" t="s">
        <v>59</v>
      </c>
      <c r="E701" s="38" t="s">
        <v>58</v>
      </c>
    </row>
    <row r="702" spans="1:16" ht="12.75">
      <c r="A702" s="26" t="s">
        <v>50</v>
      </c>
      <c s="31" t="s">
        <v>2328</v>
      </c>
      <c s="31" t="s">
        <v>2329</v>
      </c>
      <c s="26" t="s">
        <v>52</v>
      </c>
      <c s="32" t="s">
        <v>2330</v>
      </c>
      <c s="33" t="s">
        <v>849</v>
      </c>
      <c s="34">
        <v>40</v>
      </c>
      <c s="35">
        <v>0</v>
      </c>
      <c s="36">
        <f>ROUND(ROUND(H702,2)*ROUND(G702,5),2)</f>
      </c>
      <c r="O702">
        <f>(I702*21)/100</f>
      </c>
      <c t="s">
        <v>27</v>
      </c>
    </row>
    <row r="703" spans="1:5" ht="12.75">
      <c r="A703" s="37" t="s">
        <v>55</v>
      </c>
      <c r="E703" s="38" t="s">
        <v>58</v>
      </c>
    </row>
    <row r="704" spans="1:5" ht="12.75">
      <c r="A704" s="39" t="s">
        <v>57</v>
      </c>
      <c r="E704" s="40" t="s">
        <v>58</v>
      </c>
    </row>
    <row r="705" spans="1:5" ht="12.75">
      <c r="A705" t="s">
        <v>59</v>
      </c>
      <c r="E705" s="38" t="s">
        <v>58</v>
      </c>
    </row>
    <row r="706" spans="1:16" ht="12.75">
      <c r="A706" s="26" t="s">
        <v>50</v>
      </c>
      <c s="31" t="s">
        <v>2331</v>
      </c>
      <c s="31" t="s">
        <v>2332</v>
      </c>
      <c s="26" t="s">
        <v>52</v>
      </c>
      <c s="32" t="s">
        <v>2333</v>
      </c>
      <c s="33" t="s">
        <v>2334</v>
      </c>
      <c s="34">
        <v>1</v>
      </c>
      <c s="35">
        <v>0</v>
      </c>
      <c s="36">
        <f>ROUND(ROUND(H706,2)*ROUND(G706,5),2)</f>
      </c>
      <c r="O706">
        <f>(I706*21)/100</f>
      </c>
      <c t="s">
        <v>27</v>
      </c>
    </row>
    <row r="707" spans="1:5" ht="12.75">
      <c r="A707" s="37" t="s">
        <v>55</v>
      </c>
      <c r="E707" s="38" t="s">
        <v>58</v>
      </c>
    </row>
    <row r="708" spans="1:5" ht="12.75">
      <c r="A708" s="39" t="s">
        <v>57</v>
      </c>
      <c r="E708" s="40" t="s">
        <v>58</v>
      </c>
    </row>
    <row r="709" spans="1:5" ht="12.75">
      <c r="A709" t="s">
        <v>59</v>
      </c>
      <c r="E709" s="38" t="s">
        <v>58</v>
      </c>
    </row>
    <row r="710" spans="1:18" ht="12.75" customHeight="1">
      <c r="A710" s="6" t="s">
        <v>47</v>
      </c>
      <c s="6"/>
      <c s="43" t="s">
        <v>1797</v>
      </c>
      <c s="6"/>
      <c s="29" t="s">
        <v>1798</v>
      </c>
      <c s="6"/>
      <c s="6"/>
      <c s="6"/>
      <c s="44">
        <f>0+Q710</f>
      </c>
      <c r="O710">
        <f>0+R710</f>
      </c>
      <c r="Q710">
        <f>0+I711+I715+I719+I723+I727+I731+I735+I739+I743</f>
      </c>
      <c>
        <f>0+O711+O715+O719+O723+O727+O731+O735+O739+O743</f>
      </c>
    </row>
    <row r="711" spans="1:16" ht="12.75">
      <c r="A711" s="26" t="s">
        <v>50</v>
      </c>
      <c s="31" t="s">
        <v>2335</v>
      </c>
      <c s="31" t="s">
        <v>2336</v>
      </c>
      <c s="26" t="s">
        <v>52</v>
      </c>
      <c s="32" t="s">
        <v>2337</v>
      </c>
      <c s="33" t="s">
        <v>175</v>
      </c>
      <c s="34">
        <v>4</v>
      </c>
      <c s="35">
        <v>0</v>
      </c>
      <c s="36">
        <f>ROUND(ROUND(H711,2)*ROUND(G711,5),2)</f>
      </c>
      <c r="O711">
        <f>(I711*21)/100</f>
      </c>
      <c t="s">
        <v>27</v>
      </c>
    </row>
    <row r="712" spans="1:5" ht="12.75">
      <c r="A712" s="37" t="s">
        <v>55</v>
      </c>
      <c r="E712" s="38" t="s">
        <v>58</v>
      </c>
    </row>
    <row r="713" spans="1:5" ht="12.75">
      <c r="A713" s="39" t="s">
        <v>57</v>
      </c>
      <c r="E713" s="40" t="s">
        <v>58</v>
      </c>
    </row>
    <row r="714" spans="1:5" ht="12.75">
      <c r="A714" t="s">
        <v>59</v>
      </c>
      <c r="E714" s="38" t="s">
        <v>58</v>
      </c>
    </row>
    <row r="715" spans="1:16" ht="12.75">
      <c r="A715" s="26" t="s">
        <v>50</v>
      </c>
      <c s="31" t="s">
        <v>2338</v>
      </c>
      <c s="31" t="s">
        <v>2339</v>
      </c>
      <c s="26" t="s">
        <v>52</v>
      </c>
      <c s="32" t="s">
        <v>2340</v>
      </c>
      <c s="33" t="s">
        <v>175</v>
      </c>
      <c s="34">
        <v>4</v>
      </c>
      <c s="35">
        <v>0</v>
      </c>
      <c s="36">
        <f>ROUND(ROUND(H715,2)*ROUND(G715,5),2)</f>
      </c>
      <c r="O715">
        <f>(I715*21)/100</f>
      </c>
      <c t="s">
        <v>27</v>
      </c>
    </row>
    <row r="716" spans="1:5" ht="12.75">
      <c r="A716" s="37" t="s">
        <v>55</v>
      </c>
      <c r="E716" s="38" t="s">
        <v>58</v>
      </c>
    </row>
    <row r="717" spans="1:5" ht="12.75">
      <c r="A717" s="39" t="s">
        <v>57</v>
      </c>
      <c r="E717" s="40" t="s">
        <v>58</v>
      </c>
    </row>
    <row r="718" spans="1:5" ht="12.75">
      <c r="A718" t="s">
        <v>59</v>
      </c>
      <c r="E718" s="38" t="s">
        <v>58</v>
      </c>
    </row>
    <row r="719" spans="1:16" ht="12.75">
      <c r="A719" s="26" t="s">
        <v>50</v>
      </c>
      <c s="31" t="s">
        <v>2341</v>
      </c>
      <c s="31" t="s">
        <v>2342</v>
      </c>
      <c s="26" t="s">
        <v>52</v>
      </c>
      <c s="32" t="s">
        <v>2343</v>
      </c>
      <c s="33" t="s">
        <v>175</v>
      </c>
      <c s="34">
        <v>8</v>
      </c>
      <c s="35">
        <v>0</v>
      </c>
      <c s="36">
        <f>ROUND(ROUND(H719,2)*ROUND(G719,5),2)</f>
      </c>
      <c r="O719">
        <f>(I719*21)/100</f>
      </c>
      <c t="s">
        <v>27</v>
      </c>
    </row>
    <row r="720" spans="1:5" ht="12.75">
      <c r="A720" s="37" t="s">
        <v>55</v>
      </c>
      <c r="E720" s="38" t="s">
        <v>58</v>
      </c>
    </row>
    <row r="721" spans="1:5" ht="12.75">
      <c r="A721" s="39" t="s">
        <v>57</v>
      </c>
      <c r="E721" s="40" t="s">
        <v>58</v>
      </c>
    </row>
    <row r="722" spans="1:5" ht="12.75">
      <c r="A722" t="s">
        <v>59</v>
      </c>
      <c r="E722" s="38" t="s">
        <v>58</v>
      </c>
    </row>
    <row r="723" spans="1:16" ht="12.75">
      <c r="A723" s="26" t="s">
        <v>50</v>
      </c>
      <c s="31" t="s">
        <v>2344</v>
      </c>
      <c s="31" t="s">
        <v>2345</v>
      </c>
      <c s="26" t="s">
        <v>52</v>
      </c>
      <c s="32" t="s">
        <v>2346</v>
      </c>
      <c s="33" t="s">
        <v>175</v>
      </c>
      <c s="34">
        <v>8</v>
      </c>
      <c s="35">
        <v>0</v>
      </c>
      <c s="36">
        <f>ROUND(ROUND(H723,2)*ROUND(G723,5),2)</f>
      </c>
      <c r="O723">
        <f>(I723*21)/100</f>
      </c>
      <c t="s">
        <v>27</v>
      </c>
    </row>
    <row r="724" spans="1:5" ht="12.75">
      <c r="A724" s="37" t="s">
        <v>55</v>
      </c>
      <c r="E724" s="38" t="s">
        <v>58</v>
      </c>
    </row>
    <row r="725" spans="1:5" ht="12.75">
      <c r="A725" s="39" t="s">
        <v>57</v>
      </c>
      <c r="E725" s="40" t="s">
        <v>58</v>
      </c>
    </row>
    <row r="726" spans="1:5" ht="12.75">
      <c r="A726" t="s">
        <v>59</v>
      </c>
      <c r="E726" s="38" t="s">
        <v>58</v>
      </c>
    </row>
    <row r="727" spans="1:16" ht="12.75">
      <c r="A727" s="26" t="s">
        <v>50</v>
      </c>
      <c s="31" t="s">
        <v>2347</v>
      </c>
      <c s="31" t="s">
        <v>2348</v>
      </c>
      <c s="26" t="s">
        <v>52</v>
      </c>
      <c s="32" t="s">
        <v>2349</v>
      </c>
      <c s="33" t="s">
        <v>175</v>
      </c>
      <c s="34">
        <v>12</v>
      </c>
      <c s="35">
        <v>0</v>
      </c>
      <c s="36">
        <f>ROUND(ROUND(H727,2)*ROUND(G727,5),2)</f>
      </c>
      <c r="O727">
        <f>(I727*21)/100</f>
      </c>
      <c t="s">
        <v>27</v>
      </c>
    </row>
    <row r="728" spans="1:5" ht="12.75">
      <c r="A728" s="37" t="s">
        <v>55</v>
      </c>
      <c r="E728" s="38" t="s">
        <v>58</v>
      </c>
    </row>
    <row r="729" spans="1:5" ht="12.75">
      <c r="A729" s="39" t="s">
        <v>57</v>
      </c>
      <c r="E729" s="40" t="s">
        <v>58</v>
      </c>
    </row>
    <row r="730" spans="1:5" ht="12.75">
      <c r="A730" t="s">
        <v>59</v>
      </c>
      <c r="E730" s="38" t="s">
        <v>58</v>
      </c>
    </row>
    <row r="731" spans="1:16" ht="12.75">
      <c r="A731" s="26" t="s">
        <v>50</v>
      </c>
      <c s="31" t="s">
        <v>2350</v>
      </c>
      <c s="31" t="s">
        <v>2351</v>
      </c>
      <c s="26" t="s">
        <v>52</v>
      </c>
      <c s="32" t="s">
        <v>2352</v>
      </c>
      <c s="33" t="s">
        <v>175</v>
      </c>
      <c s="34">
        <v>8</v>
      </c>
      <c s="35">
        <v>0</v>
      </c>
      <c s="36">
        <f>ROUND(ROUND(H731,2)*ROUND(G731,5),2)</f>
      </c>
      <c r="O731">
        <f>(I731*21)/100</f>
      </c>
      <c t="s">
        <v>27</v>
      </c>
    </row>
    <row r="732" spans="1:5" ht="12.75">
      <c r="A732" s="37" t="s">
        <v>55</v>
      </c>
      <c r="E732" s="38" t="s">
        <v>58</v>
      </c>
    </row>
    <row r="733" spans="1:5" ht="12.75">
      <c r="A733" s="39" t="s">
        <v>57</v>
      </c>
      <c r="E733" s="40" t="s">
        <v>58</v>
      </c>
    </row>
    <row r="734" spans="1:5" ht="12.75">
      <c r="A734" t="s">
        <v>59</v>
      </c>
      <c r="E734" s="38" t="s">
        <v>58</v>
      </c>
    </row>
    <row r="735" spans="1:16" ht="12.75">
      <c r="A735" s="26" t="s">
        <v>50</v>
      </c>
      <c s="31" t="s">
        <v>2353</v>
      </c>
      <c s="31" t="s">
        <v>2354</v>
      </c>
      <c s="26" t="s">
        <v>52</v>
      </c>
      <c s="32" t="s">
        <v>2355</v>
      </c>
      <c s="33" t="s">
        <v>76</v>
      </c>
      <c s="34">
        <v>100</v>
      </c>
      <c s="35">
        <v>0</v>
      </c>
      <c s="36">
        <f>ROUND(ROUND(H735,2)*ROUND(G735,5),2)</f>
      </c>
      <c r="O735">
        <f>(I735*21)/100</f>
      </c>
      <c t="s">
        <v>27</v>
      </c>
    </row>
    <row r="736" spans="1:5" ht="12.75">
      <c r="A736" s="37" t="s">
        <v>55</v>
      </c>
      <c r="E736" s="38" t="s">
        <v>58</v>
      </c>
    </row>
    <row r="737" spans="1:5" ht="12.75">
      <c r="A737" s="39" t="s">
        <v>57</v>
      </c>
      <c r="E737" s="40" t="s">
        <v>58</v>
      </c>
    </row>
    <row r="738" spans="1:5" ht="12.75">
      <c r="A738" t="s">
        <v>59</v>
      </c>
      <c r="E738" s="38" t="s">
        <v>58</v>
      </c>
    </row>
    <row r="739" spans="1:16" ht="12.75">
      <c r="A739" s="26" t="s">
        <v>50</v>
      </c>
      <c s="31" t="s">
        <v>2356</v>
      </c>
      <c s="31" t="s">
        <v>2357</v>
      </c>
      <c s="26" t="s">
        <v>52</v>
      </c>
      <c s="32" t="s">
        <v>2358</v>
      </c>
      <c s="33" t="s">
        <v>76</v>
      </c>
      <c s="34">
        <v>180</v>
      </c>
      <c s="35">
        <v>0</v>
      </c>
      <c s="36">
        <f>ROUND(ROUND(H739,2)*ROUND(G739,5),2)</f>
      </c>
      <c r="O739">
        <f>(I739*21)/100</f>
      </c>
      <c t="s">
        <v>27</v>
      </c>
    </row>
    <row r="740" spans="1:5" ht="12.75">
      <c r="A740" s="37" t="s">
        <v>55</v>
      </c>
      <c r="E740" s="38" t="s">
        <v>58</v>
      </c>
    </row>
    <row r="741" spans="1:5" ht="12.75">
      <c r="A741" s="39" t="s">
        <v>57</v>
      </c>
      <c r="E741" s="40" t="s">
        <v>58</v>
      </c>
    </row>
    <row r="742" spans="1:5" ht="12.75">
      <c r="A742" t="s">
        <v>59</v>
      </c>
      <c r="E742" s="38" t="s">
        <v>58</v>
      </c>
    </row>
    <row r="743" spans="1:16" ht="12.75">
      <c r="A743" s="26" t="s">
        <v>50</v>
      </c>
      <c s="31" t="s">
        <v>2359</v>
      </c>
      <c s="31" t="s">
        <v>2360</v>
      </c>
      <c s="26" t="s">
        <v>52</v>
      </c>
      <c s="32" t="s">
        <v>1874</v>
      </c>
      <c s="33" t="s">
        <v>1875</v>
      </c>
      <c s="34">
        <v>1</v>
      </c>
      <c s="35">
        <v>0</v>
      </c>
      <c s="36">
        <f>ROUND(ROUND(H743,2)*ROUND(G743,5),2)</f>
      </c>
      <c r="O743">
        <f>(I743*21)/100</f>
      </c>
      <c t="s">
        <v>27</v>
      </c>
    </row>
    <row r="744" spans="1:5" ht="12.75">
      <c r="A744" s="37" t="s">
        <v>55</v>
      </c>
      <c r="E744" s="38" t="s">
        <v>58</v>
      </c>
    </row>
    <row r="745" spans="1:5" ht="12.75">
      <c r="A745" s="39" t="s">
        <v>57</v>
      </c>
      <c r="E745" s="40" t="s">
        <v>58</v>
      </c>
    </row>
    <row r="746" spans="1:5" ht="12.75">
      <c r="A746" t="s">
        <v>59</v>
      </c>
      <c r="E746"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34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0+O9+O54+O119+O172+O317+O334</f>
      </c>
      <c t="s">
        <v>26</v>
      </c>
    </row>
    <row r="3" spans="1:16" ht="15" customHeight="1">
      <c r="A3" t="s">
        <v>11</v>
      </c>
      <c s="12" t="s">
        <v>13</v>
      </c>
      <c s="13" t="s">
        <v>14</v>
      </c>
      <c s="1"/>
      <c s="14" t="s">
        <v>15</v>
      </c>
      <c s="1"/>
      <c s="9"/>
      <c s="8" t="s">
        <v>2361</v>
      </c>
      <c s="41">
        <f>0+I9+I54+I119+I172+I317+I334</f>
      </c>
      <c r="O3" t="s">
        <v>22</v>
      </c>
      <c t="s">
        <v>27</v>
      </c>
    </row>
    <row r="4" spans="1:16" ht="15" customHeight="1">
      <c r="A4" t="s">
        <v>16</v>
      </c>
      <c s="12" t="s">
        <v>17</v>
      </c>
      <c s="13" t="s">
        <v>61</v>
      </c>
      <c s="1"/>
      <c s="14" t="s">
        <v>62</v>
      </c>
      <c s="1"/>
      <c s="1"/>
      <c s="11"/>
      <c s="11"/>
      <c r="O4" t="s">
        <v>23</v>
      </c>
      <c t="s">
        <v>27</v>
      </c>
    </row>
    <row r="5" spans="1:16" ht="12.75" customHeight="1">
      <c r="A5" t="s">
        <v>20</v>
      </c>
      <c s="16" t="s">
        <v>21</v>
      </c>
      <c s="17" t="s">
        <v>2361</v>
      </c>
      <c s="6"/>
      <c s="18" t="s">
        <v>2362</v>
      </c>
      <c s="6"/>
      <c s="6"/>
      <c s="6"/>
      <c s="6"/>
      <c r="O5" t="s">
        <v>24</v>
      </c>
      <c t="s">
        <v>27</v>
      </c>
    </row>
    <row r="6" spans="1:9" ht="12.75" customHeight="1">
      <c r="A6" s="15" t="s">
        <v>30</v>
      </c>
      <c s="15" t="s">
        <v>32</v>
      </c>
      <c s="15" t="s">
        <v>34</v>
      </c>
      <c s="15" t="s">
        <v>35</v>
      </c>
      <c s="15" t="s">
        <v>37</v>
      </c>
      <c s="15" t="s">
        <v>39</v>
      </c>
      <c s="15" t="s">
        <v>40</v>
      </c>
      <c s="15" t="s">
        <v>41</v>
      </c>
      <c s="15"/>
    </row>
    <row r="7" spans="1:9" ht="12.75" customHeight="1">
      <c r="A7" s="15"/>
      <c s="15"/>
      <c s="15"/>
      <c s="15"/>
      <c s="15"/>
      <c s="15"/>
      <c s="15"/>
      <c s="15" t="s">
        <v>42</v>
      </c>
      <c s="15" t="s">
        <v>44</v>
      </c>
    </row>
    <row r="8" spans="1:9" ht="12.75" customHeight="1">
      <c r="A8" s="15" t="s">
        <v>31</v>
      </c>
      <c s="15" t="s">
        <v>33</v>
      </c>
      <c s="15" t="s">
        <v>27</v>
      </c>
      <c s="15" t="s">
        <v>36</v>
      </c>
      <c s="15" t="s">
        <v>38</v>
      </c>
      <c s="15" t="s">
        <v>25</v>
      </c>
      <c s="15" t="s">
        <v>26</v>
      </c>
      <c s="15" t="s">
        <v>43</v>
      </c>
      <c s="15" t="s">
        <v>45</v>
      </c>
    </row>
    <row r="9" spans="1:18" ht="12.75" customHeight="1">
      <c r="A9" s="27" t="s">
        <v>47</v>
      </c>
      <c s="27"/>
      <c s="28" t="s">
        <v>648</v>
      </c>
      <c s="27"/>
      <c s="29" t="s">
        <v>1009</v>
      </c>
      <c s="27"/>
      <c s="27"/>
      <c s="27"/>
      <c s="30">
        <f>0+Q9</f>
      </c>
      <c r="O9">
        <f>0+R9</f>
      </c>
      <c r="Q9">
        <f>0+I10+I14+I18+I22+I26+I30+I34+I38+I42+I46+I50</f>
      </c>
      <c>
        <f>0+O10+O14+O18+O22+O26+O30+O34+O38+O42+O46+O50</f>
      </c>
    </row>
    <row r="10" spans="1:16" ht="12.75">
      <c r="A10" s="26" t="s">
        <v>50</v>
      </c>
      <c s="31" t="s">
        <v>2364</v>
      </c>
      <c s="31" t="s">
        <v>2365</v>
      </c>
      <c s="26" t="s">
        <v>52</v>
      </c>
      <c s="32" t="s">
        <v>2366</v>
      </c>
      <c s="33" t="s">
        <v>76</v>
      </c>
      <c s="34">
        <v>4</v>
      </c>
      <c s="35">
        <v>0</v>
      </c>
      <c s="36">
        <f>ROUND(ROUND(H10,2)*ROUND(G10,5),2)</f>
      </c>
      <c r="O10">
        <f>(I10*21)/100</f>
      </c>
      <c t="s">
        <v>27</v>
      </c>
    </row>
    <row r="11" spans="1:5" ht="12.75">
      <c r="A11" s="37" t="s">
        <v>55</v>
      </c>
      <c r="E11" s="38" t="s">
        <v>58</v>
      </c>
    </row>
    <row r="12" spans="1:5" ht="12.75">
      <c r="A12" s="39" t="s">
        <v>57</v>
      </c>
      <c r="E12" s="40" t="s">
        <v>58</v>
      </c>
    </row>
    <row r="13" spans="1:5" ht="12.75">
      <c r="A13" t="s">
        <v>59</v>
      </c>
      <c r="E13" s="38" t="s">
        <v>58</v>
      </c>
    </row>
    <row r="14" spans="1:16" ht="12.75">
      <c r="A14" s="26" t="s">
        <v>50</v>
      </c>
      <c s="31" t="s">
        <v>2367</v>
      </c>
      <c s="31" t="s">
        <v>2368</v>
      </c>
      <c s="26" t="s">
        <v>52</v>
      </c>
      <c s="32" t="s">
        <v>2369</v>
      </c>
      <c s="33" t="s">
        <v>76</v>
      </c>
      <c s="34">
        <v>19</v>
      </c>
      <c s="35">
        <v>0</v>
      </c>
      <c s="36">
        <f>ROUND(ROUND(H14,2)*ROUND(G14,5),2)</f>
      </c>
      <c r="O14">
        <f>(I14*21)/100</f>
      </c>
      <c t="s">
        <v>27</v>
      </c>
    </row>
    <row r="15" spans="1:5" ht="12.75">
      <c r="A15" s="37" t="s">
        <v>55</v>
      </c>
      <c r="E15" s="38" t="s">
        <v>58</v>
      </c>
    </row>
    <row r="16" spans="1:5" ht="12.75">
      <c r="A16" s="39" t="s">
        <v>57</v>
      </c>
      <c r="E16" s="40" t="s">
        <v>58</v>
      </c>
    </row>
    <row r="17" spans="1:5" ht="12.75">
      <c r="A17" t="s">
        <v>59</v>
      </c>
      <c r="E17" s="38" t="s">
        <v>58</v>
      </c>
    </row>
    <row r="18" spans="1:16" ht="12.75">
      <c r="A18" s="26" t="s">
        <v>50</v>
      </c>
      <c s="31" t="s">
        <v>1224</v>
      </c>
      <c s="31" t="s">
        <v>2370</v>
      </c>
      <c s="26" t="s">
        <v>52</v>
      </c>
      <c s="32" t="s">
        <v>2369</v>
      </c>
      <c s="33" t="s">
        <v>76</v>
      </c>
      <c s="34">
        <v>12</v>
      </c>
      <c s="35">
        <v>0</v>
      </c>
      <c s="36">
        <f>ROUND(ROUND(H18,2)*ROUND(G18,5),2)</f>
      </c>
      <c r="O18">
        <f>(I18*21)/100</f>
      </c>
      <c t="s">
        <v>27</v>
      </c>
    </row>
    <row r="19" spans="1:5" ht="12.75">
      <c r="A19" s="37" t="s">
        <v>55</v>
      </c>
      <c r="E19" s="38" t="s">
        <v>58</v>
      </c>
    </row>
    <row r="20" spans="1:5" ht="12.75">
      <c r="A20" s="39" t="s">
        <v>57</v>
      </c>
      <c r="E20" s="40" t="s">
        <v>58</v>
      </c>
    </row>
    <row r="21" spans="1:5" ht="12.75">
      <c r="A21" t="s">
        <v>59</v>
      </c>
      <c r="E21" s="38" t="s">
        <v>58</v>
      </c>
    </row>
    <row r="22" spans="1:16" ht="12.75">
      <c r="A22" s="26" t="s">
        <v>50</v>
      </c>
      <c s="31" t="s">
        <v>2371</v>
      </c>
      <c s="31" t="s">
        <v>2372</v>
      </c>
      <c s="26" t="s">
        <v>52</v>
      </c>
      <c s="32" t="s">
        <v>2373</v>
      </c>
      <c s="33" t="s">
        <v>76</v>
      </c>
      <c s="34">
        <v>23</v>
      </c>
      <c s="35">
        <v>0</v>
      </c>
      <c s="36">
        <f>ROUND(ROUND(H22,2)*ROUND(G22,5),2)</f>
      </c>
      <c r="O22">
        <f>(I22*21)/100</f>
      </c>
      <c t="s">
        <v>27</v>
      </c>
    </row>
    <row r="23" spans="1:5" ht="12.75">
      <c r="A23" s="37" t="s">
        <v>55</v>
      </c>
      <c r="E23" s="38" t="s">
        <v>58</v>
      </c>
    </row>
    <row r="24" spans="1:5" ht="12.75">
      <c r="A24" s="39" t="s">
        <v>57</v>
      </c>
      <c r="E24" s="40" t="s">
        <v>58</v>
      </c>
    </row>
    <row r="25" spans="1:5" ht="12.75">
      <c r="A25" t="s">
        <v>59</v>
      </c>
      <c r="E25" s="38" t="s">
        <v>58</v>
      </c>
    </row>
    <row r="26" spans="1:16" ht="12.75">
      <c r="A26" s="26" t="s">
        <v>50</v>
      </c>
      <c s="31" t="s">
        <v>2374</v>
      </c>
      <c s="31" t="s">
        <v>2375</v>
      </c>
      <c s="26" t="s">
        <v>52</v>
      </c>
      <c s="32" t="s">
        <v>2373</v>
      </c>
      <c s="33" t="s">
        <v>76</v>
      </c>
      <c s="34">
        <v>13</v>
      </c>
      <c s="35">
        <v>0</v>
      </c>
      <c s="36">
        <f>ROUND(ROUND(H26,2)*ROUND(G26,5),2)</f>
      </c>
      <c r="O26">
        <f>(I26*21)/100</f>
      </c>
      <c t="s">
        <v>27</v>
      </c>
    </row>
    <row r="27" spans="1:5" ht="12.75">
      <c r="A27" s="37" t="s">
        <v>55</v>
      </c>
      <c r="E27" s="38" t="s">
        <v>58</v>
      </c>
    </row>
    <row r="28" spans="1:5" ht="12.75">
      <c r="A28" s="39" t="s">
        <v>57</v>
      </c>
      <c r="E28" s="40" t="s">
        <v>58</v>
      </c>
    </row>
    <row r="29" spans="1:5" ht="12.75">
      <c r="A29" t="s">
        <v>59</v>
      </c>
      <c r="E29" s="38" t="s">
        <v>58</v>
      </c>
    </row>
    <row r="30" spans="1:16" ht="12.75">
      <c r="A30" s="26" t="s">
        <v>50</v>
      </c>
      <c s="31" t="s">
        <v>2376</v>
      </c>
      <c s="31" t="s">
        <v>2377</v>
      </c>
      <c s="26" t="s">
        <v>52</v>
      </c>
      <c s="32" t="s">
        <v>2378</v>
      </c>
      <c s="33" t="s">
        <v>76</v>
      </c>
      <c s="34">
        <v>8</v>
      </c>
      <c s="35">
        <v>0</v>
      </c>
      <c s="36">
        <f>ROUND(ROUND(H30,2)*ROUND(G30,5),2)</f>
      </c>
      <c r="O30">
        <f>(I30*21)/100</f>
      </c>
      <c t="s">
        <v>27</v>
      </c>
    </row>
    <row r="31" spans="1:5" ht="12.75">
      <c r="A31" s="37" t="s">
        <v>55</v>
      </c>
      <c r="E31" s="38" t="s">
        <v>58</v>
      </c>
    </row>
    <row r="32" spans="1:5" ht="12.75">
      <c r="A32" s="39" t="s">
        <v>57</v>
      </c>
      <c r="E32" s="40" t="s">
        <v>58</v>
      </c>
    </row>
    <row r="33" spans="1:5" ht="12.75">
      <c r="A33" t="s">
        <v>59</v>
      </c>
      <c r="E33" s="38" t="s">
        <v>58</v>
      </c>
    </row>
    <row r="34" spans="1:16" ht="12.75">
      <c r="A34" s="26" t="s">
        <v>50</v>
      </c>
      <c s="31" t="s">
        <v>2379</v>
      </c>
      <c s="31" t="s">
        <v>2380</v>
      </c>
      <c s="26" t="s">
        <v>52</v>
      </c>
      <c s="32" t="s">
        <v>2381</v>
      </c>
      <c s="33" t="s">
        <v>76</v>
      </c>
      <c s="34">
        <v>37</v>
      </c>
      <c s="35">
        <v>0</v>
      </c>
      <c s="36">
        <f>ROUND(ROUND(H34,2)*ROUND(G34,5),2)</f>
      </c>
      <c r="O34">
        <f>(I34*21)/100</f>
      </c>
      <c t="s">
        <v>27</v>
      </c>
    </row>
    <row r="35" spans="1:5" ht="12.75">
      <c r="A35" s="37" t="s">
        <v>55</v>
      </c>
      <c r="E35" s="38" t="s">
        <v>58</v>
      </c>
    </row>
    <row r="36" spans="1:5" ht="12.75">
      <c r="A36" s="39" t="s">
        <v>57</v>
      </c>
      <c r="E36" s="40" t="s">
        <v>58</v>
      </c>
    </row>
    <row r="37" spans="1:5" ht="12.75">
      <c r="A37" t="s">
        <v>59</v>
      </c>
      <c r="E37" s="38" t="s">
        <v>58</v>
      </c>
    </row>
    <row r="38" spans="1:16" ht="12.75">
      <c r="A38" s="26" t="s">
        <v>50</v>
      </c>
      <c s="31" t="s">
        <v>2382</v>
      </c>
      <c s="31" t="s">
        <v>2383</v>
      </c>
      <c s="26" t="s">
        <v>52</v>
      </c>
      <c s="32" t="s">
        <v>2381</v>
      </c>
      <c s="33" t="s">
        <v>76</v>
      </c>
      <c s="34">
        <v>14</v>
      </c>
      <c s="35">
        <v>0</v>
      </c>
      <c s="36">
        <f>ROUND(ROUND(H38,2)*ROUND(G38,5),2)</f>
      </c>
      <c r="O38">
        <f>(I38*21)/100</f>
      </c>
      <c t="s">
        <v>27</v>
      </c>
    </row>
    <row r="39" spans="1:5" ht="12.75">
      <c r="A39" s="37" t="s">
        <v>55</v>
      </c>
      <c r="E39" s="38" t="s">
        <v>58</v>
      </c>
    </row>
    <row r="40" spans="1:5" ht="12.75">
      <c r="A40" s="39" t="s">
        <v>57</v>
      </c>
      <c r="E40" s="40" t="s">
        <v>58</v>
      </c>
    </row>
    <row r="41" spans="1:5" ht="12.75">
      <c r="A41" t="s">
        <v>59</v>
      </c>
      <c r="E41" s="38" t="s">
        <v>58</v>
      </c>
    </row>
    <row r="42" spans="1:16" ht="12.75">
      <c r="A42" s="26" t="s">
        <v>50</v>
      </c>
      <c s="31" t="s">
        <v>2384</v>
      </c>
      <c s="31" t="s">
        <v>2385</v>
      </c>
      <c s="26" t="s">
        <v>52</v>
      </c>
      <c s="32" t="s">
        <v>2381</v>
      </c>
      <c s="33" t="s">
        <v>76</v>
      </c>
      <c s="34">
        <v>21</v>
      </c>
      <c s="35">
        <v>0</v>
      </c>
      <c s="36">
        <f>ROUND(ROUND(H42,2)*ROUND(G42,5),2)</f>
      </c>
      <c r="O42">
        <f>(I42*21)/100</f>
      </c>
      <c t="s">
        <v>27</v>
      </c>
    </row>
    <row r="43" spans="1:5" ht="12.75">
      <c r="A43" s="37" t="s">
        <v>55</v>
      </c>
      <c r="E43" s="38" t="s">
        <v>58</v>
      </c>
    </row>
    <row r="44" spans="1:5" ht="12.75">
      <c r="A44" s="39" t="s">
        <v>57</v>
      </c>
      <c r="E44" s="40" t="s">
        <v>58</v>
      </c>
    </row>
    <row r="45" spans="1:5" ht="12.75">
      <c r="A45" t="s">
        <v>59</v>
      </c>
      <c r="E45" s="38" t="s">
        <v>58</v>
      </c>
    </row>
    <row r="46" spans="1:16" ht="12.75">
      <c r="A46" s="26" t="s">
        <v>50</v>
      </c>
      <c s="31" t="s">
        <v>2386</v>
      </c>
      <c s="31" t="s">
        <v>2387</v>
      </c>
      <c s="26" t="s">
        <v>52</v>
      </c>
      <c s="32" t="s">
        <v>2381</v>
      </c>
      <c s="33" t="s">
        <v>76</v>
      </c>
      <c s="34">
        <v>7</v>
      </c>
      <c s="35">
        <v>0</v>
      </c>
      <c s="36">
        <f>ROUND(ROUND(H46,2)*ROUND(G46,5),2)</f>
      </c>
      <c r="O46">
        <f>(I46*21)/100</f>
      </c>
      <c t="s">
        <v>27</v>
      </c>
    </row>
    <row r="47" spans="1:5" ht="12.75">
      <c r="A47" s="37" t="s">
        <v>55</v>
      </c>
      <c r="E47" s="38" t="s">
        <v>58</v>
      </c>
    </row>
    <row r="48" spans="1:5" ht="12.75">
      <c r="A48" s="39" t="s">
        <v>57</v>
      </c>
      <c r="E48" s="40" t="s">
        <v>58</v>
      </c>
    </row>
    <row r="49" spans="1:5" ht="12.75">
      <c r="A49" t="s">
        <v>59</v>
      </c>
      <c r="E49" s="38" t="s">
        <v>58</v>
      </c>
    </row>
    <row r="50" spans="1:16" ht="12.75">
      <c r="A50" s="26" t="s">
        <v>50</v>
      </c>
      <c s="31" t="s">
        <v>2388</v>
      </c>
      <c s="31" t="s">
        <v>2389</v>
      </c>
      <c s="26" t="s">
        <v>52</v>
      </c>
      <c s="32" t="s">
        <v>2390</v>
      </c>
      <c s="33" t="s">
        <v>70</v>
      </c>
      <c s="34">
        <v>1</v>
      </c>
      <c s="35">
        <v>0</v>
      </c>
      <c s="36">
        <f>ROUND(ROUND(H50,2)*ROUND(G50,5),2)</f>
      </c>
      <c r="O50">
        <f>(I50*21)/100</f>
      </c>
      <c t="s">
        <v>27</v>
      </c>
    </row>
    <row r="51" spans="1:5" ht="12.75">
      <c r="A51" s="37" t="s">
        <v>55</v>
      </c>
      <c r="E51" s="38" t="s">
        <v>58</v>
      </c>
    </row>
    <row r="52" spans="1:5" ht="12.75">
      <c r="A52" s="39" t="s">
        <v>57</v>
      </c>
      <c r="E52" s="40" t="s">
        <v>58</v>
      </c>
    </row>
    <row r="53" spans="1:5" ht="12.75">
      <c r="A53" t="s">
        <v>59</v>
      </c>
      <c r="E53" s="38" t="s">
        <v>58</v>
      </c>
    </row>
    <row r="54" spans="1:18" ht="12.75" customHeight="1">
      <c r="A54" s="6" t="s">
        <v>47</v>
      </c>
      <c s="6"/>
      <c s="43" t="s">
        <v>704</v>
      </c>
      <c s="6"/>
      <c s="29" t="s">
        <v>1043</v>
      </c>
      <c s="6"/>
      <c s="6"/>
      <c s="6"/>
      <c s="44">
        <f>0+Q54</f>
      </c>
      <c r="O54">
        <f>0+R54</f>
      </c>
      <c r="Q54">
        <f>0+I55+I59+I63+I67+I71+I75+I79+I83+I87+I91+I95+I99+I103+I107+I111+I115</f>
      </c>
      <c>
        <f>0+O55+O59+O63+O67+O71+O75+O79+O83+O87+O91+O95+O99+O103+O107+O111+O115</f>
      </c>
    </row>
    <row r="55" spans="1:16" ht="12.75">
      <c r="A55" s="26" t="s">
        <v>50</v>
      </c>
      <c s="31" t="s">
        <v>2391</v>
      </c>
      <c s="31" t="s">
        <v>2392</v>
      </c>
      <c s="26" t="s">
        <v>52</v>
      </c>
      <c s="32" t="s">
        <v>2393</v>
      </c>
      <c s="33" t="s">
        <v>70</v>
      </c>
      <c s="34">
        <v>1</v>
      </c>
      <c s="35">
        <v>0</v>
      </c>
      <c s="36">
        <f>ROUND(ROUND(H55,2)*ROUND(G55,5),2)</f>
      </c>
      <c r="O55">
        <f>(I55*21)/100</f>
      </c>
      <c t="s">
        <v>27</v>
      </c>
    </row>
    <row r="56" spans="1:5" ht="12.75">
      <c r="A56" s="37" t="s">
        <v>55</v>
      </c>
      <c r="E56" s="38" t="s">
        <v>58</v>
      </c>
    </row>
    <row r="57" spans="1:5" ht="12.75">
      <c r="A57" s="39" t="s">
        <v>57</v>
      </c>
      <c r="E57" s="40" t="s">
        <v>58</v>
      </c>
    </row>
    <row r="58" spans="1:5" ht="12.75">
      <c r="A58" t="s">
        <v>59</v>
      </c>
      <c r="E58" s="38" t="s">
        <v>58</v>
      </c>
    </row>
    <row r="59" spans="1:16" ht="12.75">
      <c r="A59" s="26" t="s">
        <v>50</v>
      </c>
      <c s="31" t="s">
        <v>2394</v>
      </c>
      <c s="31" t="s">
        <v>2395</v>
      </c>
      <c s="26" t="s">
        <v>52</v>
      </c>
      <c s="32" t="s">
        <v>2396</v>
      </c>
      <c s="33" t="s">
        <v>175</v>
      </c>
      <c s="34">
        <v>1</v>
      </c>
      <c s="35">
        <v>0</v>
      </c>
      <c s="36">
        <f>ROUND(ROUND(H59,2)*ROUND(G59,5),2)</f>
      </c>
      <c r="O59">
        <f>(I59*21)/100</f>
      </c>
      <c t="s">
        <v>27</v>
      </c>
    </row>
    <row r="60" spans="1:5" ht="12.75">
      <c r="A60" s="37" t="s">
        <v>55</v>
      </c>
      <c r="E60" s="38" t="s">
        <v>58</v>
      </c>
    </row>
    <row r="61" spans="1:5" ht="12.75">
      <c r="A61" s="39" t="s">
        <v>57</v>
      </c>
      <c r="E61" s="40" t="s">
        <v>58</v>
      </c>
    </row>
    <row r="62" spans="1:5" ht="12.75">
      <c r="A62" t="s">
        <v>59</v>
      </c>
      <c r="E62" s="38" t="s">
        <v>58</v>
      </c>
    </row>
    <row r="63" spans="1:16" ht="12.75">
      <c r="A63" s="26" t="s">
        <v>50</v>
      </c>
      <c s="31" t="s">
        <v>2397</v>
      </c>
      <c s="31" t="s">
        <v>2398</v>
      </c>
      <c s="26" t="s">
        <v>52</v>
      </c>
      <c s="32" t="s">
        <v>2399</v>
      </c>
      <c s="33" t="s">
        <v>70</v>
      </c>
      <c s="34">
        <v>1</v>
      </c>
      <c s="35">
        <v>0</v>
      </c>
      <c s="36">
        <f>ROUND(ROUND(H63,2)*ROUND(G63,5),2)</f>
      </c>
      <c r="O63">
        <f>(I63*21)/100</f>
      </c>
      <c t="s">
        <v>27</v>
      </c>
    </row>
    <row r="64" spans="1:5" ht="12.75">
      <c r="A64" s="37" t="s">
        <v>55</v>
      </c>
      <c r="E64" s="38" t="s">
        <v>58</v>
      </c>
    </row>
    <row r="65" spans="1:5" ht="12.75">
      <c r="A65" s="39" t="s">
        <v>57</v>
      </c>
      <c r="E65" s="40" t="s">
        <v>58</v>
      </c>
    </row>
    <row r="66" spans="1:5" ht="12.75">
      <c r="A66" t="s">
        <v>59</v>
      </c>
      <c r="E66" s="38" t="s">
        <v>58</v>
      </c>
    </row>
    <row r="67" spans="1:16" ht="12.75">
      <c r="A67" s="26" t="s">
        <v>50</v>
      </c>
      <c s="31" t="s">
        <v>2400</v>
      </c>
      <c s="31" t="s">
        <v>2401</v>
      </c>
      <c s="26" t="s">
        <v>52</v>
      </c>
      <c s="32" t="s">
        <v>2402</v>
      </c>
      <c s="33" t="s">
        <v>70</v>
      </c>
      <c s="34">
        <v>4</v>
      </c>
      <c s="35">
        <v>0</v>
      </c>
      <c s="36">
        <f>ROUND(ROUND(H67,2)*ROUND(G67,5),2)</f>
      </c>
      <c r="O67">
        <f>(I67*21)/100</f>
      </c>
      <c t="s">
        <v>27</v>
      </c>
    </row>
    <row r="68" spans="1:5" ht="12.75">
      <c r="A68" s="37" t="s">
        <v>55</v>
      </c>
      <c r="E68" s="38" t="s">
        <v>58</v>
      </c>
    </row>
    <row r="69" spans="1:5" ht="12.75">
      <c r="A69" s="39" t="s">
        <v>57</v>
      </c>
      <c r="E69" s="40" t="s">
        <v>58</v>
      </c>
    </row>
    <row r="70" spans="1:5" ht="12.75">
      <c r="A70" t="s">
        <v>59</v>
      </c>
      <c r="E70" s="38" t="s">
        <v>58</v>
      </c>
    </row>
    <row r="71" spans="1:16" ht="12.75">
      <c r="A71" s="26" t="s">
        <v>50</v>
      </c>
      <c s="31" t="s">
        <v>2403</v>
      </c>
      <c s="31" t="s">
        <v>2404</v>
      </c>
      <c s="26" t="s">
        <v>52</v>
      </c>
      <c s="32" t="s">
        <v>2405</v>
      </c>
      <c s="33" t="s">
        <v>175</v>
      </c>
      <c s="34">
        <v>2</v>
      </c>
      <c s="35">
        <v>0</v>
      </c>
      <c s="36">
        <f>ROUND(ROUND(H71,2)*ROUND(G71,5),2)</f>
      </c>
      <c r="O71">
        <f>(I71*21)/100</f>
      </c>
      <c t="s">
        <v>27</v>
      </c>
    </row>
    <row r="72" spans="1:5" ht="12.75">
      <c r="A72" s="37" t="s">
        <v>55</v>
      </c>
      <c r="E72" s="38" t="s">
        <v>58</v>
      </c>
    </row>
    <row r="73" spans="1:5" ht="12.75">
      <c r="A73" s="39" t="s">
        <v>57</v>
      </c>
      <c r="E73" s="40" t="s">
        <v>58</v>
      </c>
    </row>
    <row r="74" spans="1:5" ht="12.75">
      <c r="A74" t="s">
        <v>59</v>
      </c>
      <c r="E74" s="38" t="s">
        <v>58</v>
      </c>
    </row>
    <row r="75" spans="1:16" ht="12.75">
      <c r="A75" s="26" t="s">
        <v>50</v>
      </c>
      <c s="31" t="s">
        <v>2406</v>
      </c>
      <c s="31" t="s">
        <v>2407</v>
      </c>
      <c s="26" t="s">
        <v>52</v>
      </c>
      <c s="32" t="s">
        <v>2408</v>
      </c>
      <c s="33" t="s">
        <v>175</v>
      </c>
      <c s="34">
        <v>14</v>
      </c>
      <c s="35">
        <v>0</v>
      </c>
      <c s="36">
        <f>ROUND(ROUND(H75,2)*ROUND(G75,5),2)</f>
      </c>
      <c r="O75">
        <f>(I75*21)/100</f>
      </c>
      <c t="s">
        <v>27</v>
      </c>
    </row>
    <row r="76" spans="1:5" ht="12.75">
      <c r="A76" s="37" t="s">
        <v>55</v>
      </c>
      <c r="E76" s="38" t="s">
        <v>58</v>
      </c>
    </row>
    <row r="77" spans="1:5" ht="12.75">
      <c r="A77" s="39" t="s">
        <v>57</v>
      </c>
      <c r="E77" s="40" t="s">
        <v>58</v>
      </c>
    </row>
    <row r="78" spans="1:5" ht="12.75">
      <c r="A78" t="s">
        <v>59</v>
      </c>
      <c r="E78" s="38" t="s">
        <v>58</v>
      </c>
    </row>
    <row r="79" spans="1:16" ht="12.75">
      <c r="A79" s="26" t="s">
        <v>50</v>
      </c>
      <c s="31" t="s">
        <v>2409</v>
      </c>
      <c s="31" t="s">
        <v>2410</v>
      </c>
      <c s="26" t="s">
        <v>52</v>
      </c>
      <c s="32" t="s">
        <v>2411</v>
      </c>
      <c s="33" t="s">
        <v>175</v>
      </c>
      <c s="34">
        <v>1</v>
      </c>
      <c s="35">
        <v>0</v>
      </c>
      <c s="36">
        <f>ROUND(ROUND(H79,2)*ROUND(G79,5),2)</f>
      </c>
      <c r="O79">
        <f>(I79*21)/100</f>
      </c>
      <c t="s">
        <v>27</v>
      </c>
    </row>
    <row r="80" spans="1:5" ht="12.75">
      <c r="A80" s="37" t="s">
        <v>55</v>
      </c>
      <c r="E80" s="38" t="s">
        <v>58</v>
      </c>
    </row>
    <row r="81" spans="1:5" ht="12.75">
      <c r="A81" s="39" t="s">
        <v>57</v>
      </c>
      <c r="E81" s="40" t="s">
        <v>58</v>
      </c>
    </row>
    <row r="82" spans="1:5" ht="12.75">
      <c r="A82" t="s">
        <v>59</v>
      </c>
      <c r="E82" s="38" t="s">
        <v>58</v>
      </c>
    </row>
    <row r="83" spans="1:16" ht="12.75">
      <c r="A83" s="26" t="s">
        <v>50</v>
      </c>
      <c s="31" t="s">
        <v>2412</v>
      </c>
      <c s="31" t="s">
        <v>2413</v>
      </c>
      <c s="26" t="s">
        <v>52</v>
      </c>
      <c s="32" t="s">
        <v>2411</v>
      </c>
      <c s="33" t="s">
        <v>175</v>
      </c>
      <c s="34">
        <v>4</v>
      </c>
      <c s="35">
        <v>0</v>
      </c>
      <c s="36">
        <f>ROUND(ROUND(H83,2)*ROUND(G83,5),2)</f>
      </c>
      <c r="O83">
        <f>(I83*21)/100</f>
      </c>
      <c t="s">
        <v>27</v>
      </c>
    </row>
    <row r="84" spans="1:5" ht="12.75">
      <c r="A84" s="37" t="s">
        <v>55</v>
      </c>
      <c r="E84" s="38" t="s">
        <v>58</v>
      </c>
    </row>
    <row r="85" spans="1:5" ht="12.75">
      <c r="A85" s="39" t="s">
        <v>57</v>
      </c>
      <c r="E85" s="40" t="s">
        <v>58</v>
      </c>
    </row>
    <row r="86" spans="1:5" ht="12.75">
      <c r="A86" t="s">
        <v>59</v>
      </c>
      <c r="E86" s="38" t="s">
        <v>58</v>
      </c>
    </row>
    <row r="87" spans="1:16" ht="12.75">
      <c r="A87" s="26" t="s">
        <v>50</v>
      </c>
      <c s="31" t="s">
        <v>2414</v>
      </c>
      <c s="31" t="s">
        <v>2415</v>
      </c>
      <c s="26" t="s">
        <v>52</v>
      </c>
      <c s="32" t="s">
        <v>2411</v>
      </c>
      <c s="33" t="s">
        <v>175</v>
      </c>
      <c s="34">
        <v>3</v>
      </c>
      <c s="35">
        <v>0</v>
      </c>
      <c s="36">
        <f>ROUND(ROUND(H87,2)*ROUND(G87,5),2)</f>
      </c>
      <c r="O87">
        <f>(I87*21)/100</f>
      </c>
      <c t="s">
        <v>27</v>
      </c>
    </row>
    <row r="88" spans="1:5" ht="12.75">
      <c r="A88" s="37" t="s">
        <v>55</v>
      </c>
      <c r="E88" s="38" t="s">
        <v>58</v>
      </c>
    </row>
    <row r="89" spans="1:5" ht="12.75">
      <c r="A89" s="39" t="s">
        <v>57</v>
      </c>
      <c r="E89" s="40" t="s">
        <v>58</v>
      </c>
    </row>
    <row r="90" spans="1:5" ht="12.75">
      <c r="A90" t="s">
        <v>59</v>
      </c>
      <c r="E90" s="38" t="s">
        <v>58</v>
      </c>
    </row>
    <row r="91" spans="1:16" ht="12.75">
      <c r="A91" s="26" t="s">
        <v>50</v>
      </c>
      <c s="31" t="s">
        <v>2416</v>
      </c>
      <c s="31" t="s">
        <v>2417</v>
      </c>
      <c s="26" t="s">
        <v>52</v>
      </c>
      <c s="32" t="s">
        <v>2418</v>
      </c>
      <c s="33" t="s">
        <v>70</v>
      </c>
      <c s="34">
        <v>1</v>
      </c>
      <c s="35">
        <v>0</v>
      </c>
      <c s="36">
        <f>ROUND(ROUND(H91,2)*ROUND(G91,5),2)</f>
      </c>
      <c r="O91">
        <f>(I91*21)/100</f>
      </c>
      <c t="s">
        <v>27</v>
      </c>
    </row>
    <row r="92" spans="1:5" ht="12.75">
      <c r="A92" s="37" t="s">
        <v>55</v>
      </c>
      <c r="E92" s="38" t="s">
        <v>58</v>
      </c>
    </row>
    <row r="93" spans="1:5" ht="12.75">
      <c r="A93" s="39" t="s">
        <v>57</v>
      </c>
      <c r="E93" s="40" t="s">
        <v>58</v>
      </c>
    </row>
    <row r="94" spans="1:5" ht="12.75">
      <c r="A94" t="s">
        <v>59</v>
      </c>
      <c r="E94" s="38" t="s">
        <v>58</v>
      </c>
    </row>
    <row r="95" spans="1:16" ht="12.75">
      <c r="A95" s="26" t="s">
        <v>50</v>
      </c>
      <c s="31" t="s">
        <v>2419</v>
      </c>
      <c s="31" t="s">
        <v>2420</v>
      </c>
      <c s="26" t="s">
        <v>52</v>
      </c>
      <c s="32" t="s">
        <v>2421</v>
      </c>
      <c s="33" t="s">
        <v>175</v>
      </c>
      <c s="34">
        <v>1</v>
      </c>
      <c s="35">
        <v>0</v>
      </c>
      <c s="36">
        <f>ROUND(ROUND(H95,2)*ROUND(G95,5),2)</f>
      </c>
      <c r="O95">
        <f>(I95*21)/100</f>
      </c>
      <c t="s">
        <v>27</v>
      </c>
    </row>
    <row r="96" spans="1:5" ht="12.75">
      <c r="A96" s="37" t="s">
        <v>55</v>
      </c>
      <c r="E96" s="38" t="s">
        <v>58</v>
      </c>
    </row>
    <row r="97" spans="1:5" ht="12.75">
      <c r="A97" s="39" t="s">
        <v>57</v>
      </c>
      <c r="E97" s="40" t="s">
        <v>58</v>
      </c>
    </row>
    <row r="98" spans="1:5" ht="12.75">
      <c r="A98" t="s">
        <v>59</v>
      </c>
      <c r="E98" s="38" t="s">
        <v>58</v>
      </c>
    </row>
    <row r="99" spans="1:16" ht="12.75">
      <c r="A99" s="26" t="s">
        <v>50</v>
      </c>
      <c s="31" t="s">
        <v>2422</v>
      </c>
      <c s="31" t="s">
        <v>2423</v>
      </c>
      <c s="26" t="s">
        <v>52</v>
      </c>
      <c s="32" t="s">
        <v>2424</v>
      </c>
      <c s="33" t="s">
        <v>70</v>
      </c>
      <c s="34">
        <v>1</v>
      </c>
      <c s="35">
        <v>0</v>
      </c>
      <c s="36">
        <f>ROUND(ROUND(H99,2)*ROUND(G99,5),2)</f>
      </c>
      <c r="O99">
        <f>(I99*21)/100</f>
      </c>
      <c t="s">
        <v>27</v>
      </c>
    </row>
    <row r="100" spans="1:5" ht="12.75">
      <c r="A100" s="37" t="s">
        <v>55</v>
      </c>
      <c r="E100" s="38" t="s">
        <v>58</v>
      </c>
    </row>
    <row r="101" spans="1:5" ht="12.75">
      <c r="A101" s="39" t="s">
        <v>57</v>
      </c>
      <c r="E101" s="40" t="s">
        <v>58</v>
      </c>
    </row>
    <row r="102" spans="1:5" ht="12.75">
      <c r="A102" t="s">
        <v>59</v>
      </c>
      <c r="E102" s="38" t="s">
        <v>58</v>
      </c>
    </row>
    <row r="103" spans="1:16" ht="12.75">
      <c r="A103" s="26" t="s">
        <v>50</v>
      </c>
      <c s="31" t="s">
        <v>2425</v>
      </c>
      <c s="31" t="s">
        <v>2426</v>
      </c>
      <c s="26" t="s">
        <v>52</v>
      </c>
      <c s="32" t="s">
        <v>2427</v>
      </c>
      <c s="33" t="s">
        <v>70</v>
      </c>
      <c s="34">
        <v>4</v>
      </c>
      <c s="35">
        <v>0</v>
      </c>
      <c s="36">
        <f>ROUND(ROUND(H103,2)*ROUND(G103,5),2)</f>
      </c>
      <c r="O103">
        <f>(I103*21)/100</f>
      </c>
      <c t="s">
        <v>27</v>
      </c>
    </row>
    <row r="104" spans="1:5" ht="12.75">
      <c r="A104" s="37" t="s">
        <v>55</v>
      </c>
      <c r="E104" s="38" t="s">
        <v>58</v>
      </c>
    </row>
    <row r="105" spans="1:5" ht="12.75">
      <c r="A105" s="39" t="s">
        <v>57</v>
      </c>
      <c r="E105" s="40" t="s">
        <v>58</v>
      </c>
    </row>
    <row r="106" spans="1:5" ht="12.75">
      <c r="A106" t="s">
        <v>59</v>
      </c>
      <c r="E106" s="38" t="s">
        <v>58</v>
      </c>
    </row>
    <row r="107" spans="1:16" ht="12.75">
      <c r="A107" s="26" t="s">
        <v>50</v>
      </c>
      <c s="31" t="s">
        <v>2428</v>
      </c>
      <c s="31" t="s">
        <v>2429</v>
      </c>
      <c s="26" t="s">
        <v>52</v>
      </c>
      <c s="32" t="s">
        <v>2430</v>
      </c>
      <c s="33" t="s">
        <v>70</v>
      </c>
      <c s="34">
        <v>2</v>
      </c>
      <c s="35">
        <v>0</v>
      </c>
      <c s="36">
        <f>ROUND(ROUND(H107,2)*ROUND(G107,5),2)</f>
      </c>
      <c r="O107">
        <f>(I107*21)/100</f>
      </c>
      <c t="s">
        <v>27</v>
      </c>
    </row>
    <row r="108" spans="1:5" ht="12.75">
      <c r="A108" s="37" t="s">
        <v>55</v>
      </c>
      <c r="E108" s="38" t="s">
        <v>58</v>
      </c>
    </row>
    <row r="109" spans="1:5" ht="12.75">
      <c r="A109" s="39" t="s">
        <v>57</v>
      </c>
      <c r="E109" s="40" t="s">
        <v>58</v>
      </c>
    </row>
    <row r="110" spans="1:5" ht="12.75">
      <c r="A110" t="s">
        <v>59</v>
      </c>
      <c r="E110" s="38" t="s">
        <v>58</v>
      </c>
    </row>
    <row r="111" spans="1:16" ht="12.75">
      <c r="A111" s="26" t="s">
        <v>50</v>
      </c>
      <c s="31" t="s">
        <v>2431</v>
      </c>
      <c s="31" t="s">
        <v>2432</v>
      </c>
      <c s="26" t="s">
        <v>52</v>
      </c>
      <c s="32" t="s">
        <v>2433</v>
      </c>
      <c s="33" t="s">
        <v>70</v>
      </c>
      <c s="34">
        <v>1</v>
      </c>
      <c s="35">
        <v>0</v>
      </c>
      <c s="36">
        <f>ROUND(ROUND(H111,2)*ROUND(G111,5),2)</f>
      </c>
      <c r="O111">
        <f>(I111*21)/100</f>
      </c>
      <c t="s">
        <v>27</v>
      </c>
    </row>
    <row r="112" spans="1:5" ht="12.75">
      <c r="A112" s="37" t="s">
        <v>55</v>
      </c>
      <c r="E112" s="38" t="s">
        <v>58</v>
      </c>
    </row>
    <row r="113" spans="1:5" ht="12.75">
      <c r="A113" s="39" t="s">
        <v>57</v>
      </c>
      <c r="E113" s="40" t="s">
        <v>58</v>
      </c>
    </row>
    <row r="114" spans="1:5" ht="12.75">
      <c r="A114" t="s">
        <v>59</v>
      </c>
      <c r="E114" s="38" t="s">
        <v>58</v>
      </c>
    </row>
    <row r="115" spans="1:16" ht="12.75">
      <c r="A115" s="26" t="s">
        <v>50</v>
      </c>
      <c s="31" t="s">
        <v>2434</v>
      </c>
      <c s="31" t="s">
        <v>2435</v>
      </c>
      <c s="26" t="s">
        <v>52</v>
      </c>
      <c s="32" t="s">
        <v>2390</v>
      </c>
      <c s="33" t="s">
        <v>70</v>
      </c>
      <c s="34">
        <v>1</v>
      </c>
      <c s="35">
        <v>0</v>
      </c>
      <c s="36">
        <f>ROUND(ROUND(H115,2)*ROUND(G115,5),2)</f>
      </c>
      <c r="O115">
        <f>(I115*21)/100</f>
      </c>
      <c t="s">
        <v>27</v>
      </c>
    </row>
    <row r="116" spans="1:5" ht="12.75">
      <c r="A116" s="37" t="s">
        <v>55</v>
      </c>
      <c r="E116" s="38" t="s">
        <v>58</v>
      </c>
    </row>
    <row r="117" spans="1:5" ht="12.75">
      <c r="A117" s="39" t="s">
        <v>57</v>
      </c>
      <c r="E117" s="40" t="s">
        <v>58</v>
      </c>
    </row>
    <row r="118" spans="1:5" ht="12.75">
      <c r="A118" t="s">
        <v>59</v>
      </c>
      <c r="E118" s="38" t="s">
        <v>58</v>
      </c>
    </row>
    <row r="119" spans="1:18" ht="12.75" customHeight="1">
      <c r="A119" s="6" t="s">
        <v>47</v>
      </c>
      <c s="6"/>
      <c s="43" t="s">
        <v>707</v>
      </c>
      <c s="6"/>
      <c s="29" t="s">
        <v>1083</v>
      </c>
      <c s="6"/>
      <c s="6"/>
      <c s="6"/>
      <c s="44">
        <f>0+Q119</f>
      </c>
      <c r="O119">
        <f>0+R119</f>
      </c>
      <c r="Q119">
        <f>0+I120+I124+I128+I132+I136+I140+I144+I148+I152+I156+I160+I164+I168</f>
      </c>
      <c>
        <f>0+O120+O124+O128+O132+O136+O140+O144+O148+O152+O156+O160+O164+O168</f>
      </c>
    </row>
    <row r="120" spans="1:16" ht="12.75">
      <c r="A120" s="26" t="s">
        <v>50</v>
      </c>
      <c s="31" t="s">
        <v>2436</v>
      </c>
      <c s="31" t="s">
        <v>2437</v>
      </c>
      <c s="26" t="s">
        <v>52</v>
      </c>
      <c s="32" t="s">
        <v>2438</v>
      </c>
      <c s="33" t="s">
        <v>76</v>
      </c>
      <c s="34">
        <v>39</v>
      </c>
      <c s="35">
        <v>0</v>
      </c>
      <c s="36">
        <f>ROUND(ROUND(H120,2)*ROUND(G120,5),2)</f>
      </c>
      <c r="O120">
        <f>(I120*21)/100</f>
      </c>
      <c t="s">
        <v>27</v>
      </c>
    </row>
    <row r="121" spans="1:5" ht="12.75">
      <c r="A121" s="37" t="s">
        <v>55</v>
      </c>
      <c r="E121" s="38" t="s">
        <v>58</v>
      </c>
    </row>
    <row r="122" spans="1:5" ht="12.75">
      <c r="A122" s="39" t="s">
        <v>57</v>
      </c>
      <c r="E122" s="40" t="s">
        <v>58</v>
      </c>
    </row>
    <row r="123" spans="1:5" ht="12.75">
      <c r="A123" t="s">
        <v>59</v>
      </c>
      <c r="E123" s="38" t="s">
        <v>58</v>
      </c>
    </row>
    <row r="124" spans="1:16" ht="12.75">
      <c r="A124" s="26" t="s">
        <v>50</v>
      </c>
      <c s="31" t="s">
        <v>2439</v>
      </c>
      <c s="31" t="s">
        <v>2440</v>
      </c>
      <c s="26" t="s">
        <v>52</v>
      </c>
      <c s="32" t="s">
        <v>2438</v>
      </c>
      <c s="33" t="s">
        <v>76</v>
      </c>
      <c s="34">
        <v>19</v>
      </c>
      <c s="35">
        <v>0</v>
      </c>
      <c s="36">
        <f>ROUND(ROUND(H124,2)*ROUND(G124,5),2)</f>
      </c>
      <c r="O124">
        <f>(I124*21)/100</f>
      </c>
      <c t="s">
        <v>27</v>
      </c>
    </row>
    <row r="125" spans="1:5" ht="12.75">
      <c r="A125" s="37" t="s">
        <v>55</v>
      </c>
      <c r="E125" s="38" t="s">
        <v>58</v>
      </c>
    </row>
    <row r="126" spans="1:5" ht="12.75">
      <c r="A126" s="39" t="s">
        <v>57</v>
      </c>
      <c r="E126" s="40" t="s">
        <v>58</v>
      </c>
    </row>
    <row r="127" spans="1:5" ht="12.75">
      <c r="A127" t="s">
        <v>59</v>
      </c>
      <c r="E127" s="38" t="s">
        <v>58</v>
      </c>
    </row>
    <row r="128" spans="1:16" ht="12.75">
      <c r="A128" s="26" t="s">
        <v>50</v>
      </c>
      <c s="31" t="s">
        <v>2441</v>
      </c>
      <c s="31" t="s">
        <v>2442</v>
      </c>
      <c s="26" t="s">
        <v>52</v>
      </c>
      <c s="32" t="s">
        <v>2438</v>
      </c>
      <c s="33" t="s">
        <v>76</v>
      </c>
      <c s="34">
        <v>12</v>
      </c>
      <c s="35">
        <v>0</v>
      </c>
      <c s="36">
        <f>ROUND(ROUND(H128,2)*ROUND(G128,5),2)</f>
      </c>
      <c r="O128">
        <f>(I128*21)/100</f>
      </c>
      <c t="s">
        <v>27</v>
      </c>
    </row>
    <row r="129" spans="1:5" ht="12.75">
      <c r="A129" s="37" t="s">
        <v>55</v>
      </c>
      <c r="E129" s="38" t="s">
        <v>58</v>
      </c>
    </row>
    <row r="130" spans="1:5" ht="12.75">
      <c r="A130" s="39" t="s">
        <v>57</v>
      </c>
      <c r="E130" s="40" t="s">
        <v>58</v>
      </c>
    </row>
    <row r="131" spans="1:5" ht="12.75">
      <c r="A131" t="s">
        <v>59</v>
      </c>
      <c r="E131" s="38" t="s">
        <v>58</v>
      </c>
    </row>
    <row r="132" spans="1:16" ht="12.75">
      <c r="A132" s="26" t="s">
        <v>50</v>
      </c>
      <c s="31" t="s">
        <v>2443</v>
      </c>
      <c s="31" t="s">
        <v>2444</v>
      </c>
      <c s="26" t="s">
        <v>52</v>
      </c>
      <c s="32" t="s">
        <v>2445</v>
      </c>
      <c s="33" t="s">
        <v>76</v>
      </c>
      <c s="34">
        <v>23</v>
      </c>
      <c s="35">
        <v>0</v>
      </c>
      <c s="36">
        <f>ROUND(ROUND(H132,2)*ROUND(G132,5),2)</f>
      </c>
      <c r="O132">
        <f>(I132*21)/100</f>
      </c>
      <c t="s">
        <v>27</v>
      </c>
    </row>
    <row r="133" spans="1:5" ht="12.75">
      <c r="A133" s="37" t="s">
        <v>55</v>
      </c>
      <c r="E133" s="38" t="s">
        <v>58</v>
      </c>
    </row>
    <row r="134" spans="1:5" ht="12.75">
      <c r="A134" s="39" t="s">
        <v>57</v>
      </c>
      <c r="E134" s="40" t="s">
        <v>58</v>
      </c>
    </row>
    <row r="135" spans="1:5" ht="12.75">
      <c r="A135" t="s">
        <v>59</v>
      </c>
      <c r="E135" s="38" t="s">
        <v>58</v>
      </c>
    </row>
    <row r="136" spans="1:16" ht="12.75">
      <c r="A136" s="26" t="s">
        <v>50</v>
      </c>
      <c s="31" t="s">
        <v>2446</v>
      </c>
      <c s="31" t="s">
        <v>2447</v>
      </c>
      <c s="26" t="s">
        <v>52</v>
      </c>
      <c s="32" t="s">
        <v>2448</v>
      </c>
      <c s="33" t="s">
        <v>76</v>
      </c>
      <c s="34">
        <v>13</v>
      </c>
      <c s="35">
        <v>0</v>
      </c>
      <c s="36">
        <f>ROUND(ROUND(H136,2)*ROUND(G136,5),2)</f>
      </c>
      <c r="O136">
        <f>(I136*21)/100</f>
      </c>
      <c t="s">
        <v>27</v>
      </c>
    </row>
    <row r="137" spans="1:5" ht="12.75">
      <c r="A137" s="37" t="s">
        <v>55</v>
      </c>
      <c r="E137" s="38" t="s">
        <v>58</v>
      </c>
    </row>
    <row r="138" spans="1:5" ht="12.75">
      <c r="A138" s="39" t="s">
        <v>57</v>
      </c>
      <c r="E138" s="40" t="s">
        <v>58</v>
      </c>
    </row>
    <row r="139" spans="1:5" ht="12.75">
      <c r="A139" t="s">
        <v>59</v>
      </c>
      <c r="E139" s="38" t="s">
        <v>58</v>
      </c>
    </row>
    <row r="140" spans="1:16" ht="12.75">
      <c r="A140" s="26" t="s">
        <v>50</v>
      </c>
      <c s="31" t="s">
        <v>2449</v>
      </c>
      <c s="31" t="s">
        <v>2450</v>
      </c>
      <c s="26" t="s">
        <v>52</v>
      </c>
      <c s="32" t="s">
        <v>2451</v>
      </c>
      <c s="33" t="s">
        <v>175</v>
      </c>
      <c s="34">
        <v>9</v>
      </c>
      <c s="35">
        <v>0</v>
      </c>
      <c s="36">
        <f>ROUND(ROUND(H140,2)*ROUND(G140,5),2)</f>
      </c>
      <c r="O140">
        <f>(I140*21)/100</f>
      </c>
      <c t="s">
        <v>27</v>
      </c>
    </row>
    <row r="141" spans="1:5" ht="12.75">
      <c r="A141" s="37" t="s">
        <v>55</v>
      </c>
      <c r="E141" s="38" t="s">
        <v>58</v>
      </c>
    </row>
    <row r="142" spans="1:5" ht="12.75">
      <c r="A142" s="39" t="s">
        <v>57</v>
      </c>
      <c r="E142" s="40" t="s">
        <v>58</v>
      </c>
    </row>
    <row r="143" spans="1:5" ht="12.75">
      <c r="A143" t="s">
        <v>59</v>
      </c>
      <c r="E143" s="38" t="s">
        <v>58</v>
      </c>
    </row>
    <row r="144" spans="1:16" ht="12.75">
      <c r="A144" s="26" t="s">
        <v>50</v>
      </c>
      <c s="31" t="s">
        <v>2452</v>
      </c>
      <c s="31" t="s">
        <v>2453</v>
      </c>
      <c s="26" t="s">
        <v>52</v>
      </c>
      <c s="32" t="s">
        <v>2451</v>
      </c>
      <c s="33" t="s">
        <v>175</v>
      </c>
      <c s="34">
        <v>9</v>
      </c>
      <c s="35">
        <v>0</v>
      </c>
      <c s="36">
        <f>ROUND(ROUND(H144,2)*ROUND(G144,5),2)</f>
      </c>
      <c r="O144">
        <f>(I144*21)/100</f>
      </c>
      <c t="s">
        <v>27</v>
      </c>
    </row>
    <row r="145" spans="1:5" ht="12.75">
      <c r="A145" s="37" t="s">
        <v>55</v>
      </c>
      <c r="E145" s="38" t="s">
        <v>58</v>
      </c>
    </row>
    <row r="146" spans="1:5" ht="12.75">
      <c r="A146" s="39" t="s">
        <v>57</v>
      </c>
      <c r="E146" s="40" t="s">
        <v>58</v>
      </c>
    </row>
    <row r="147" spans="1:5" ht="12.75">
      <c r="A147" t="s">
        <v>59</v>
      </c>
      <c r="E147" s="38" t="s">
        <v>58</v>
      </c>
    </row>
    <row r="148" spans="1:16" ht="12.75">
      <c r="A148" s="26" t="s">
        <v>50</v>
      </c>
      <c s="31" t="s">
        <v>2454</v>
      </c>
      <c s="31" t="s">
        <v>2455</v>
      </c>
      <c s="26" t="s">
        <v>52</v>
      </c>
      <c s="32" t="s">
        <v>2451</v>
      </c>
      <c s="33" t="s">
        <v>175</v>
      </c>
      <c s="34">
        <v>6</v>
      </c>
      <c s="35">
        <v>0</v>
      </c>
      <c s="36">
        <f>ROUND(ROUND(H148,2)*ROUND(G148,5),2)</f>
      </c>
      <c r="O148">
        <f>(I148*21)/100</f>
      </c>
      <c t="s">
        <v>27</v>
      </c>
    </row>
    <row r="149" spans="1:5" ht="12.75">
      <c r="A149" s="37" t="s">
        <v>55</v>
      </c>
      <c r="E149" s="38" t="s">
        <v>58</v>
      </c>
    </row>
    <row r="150" spans="1:5" ht="12.75">
      <c r="A150" s="39" t="s">
        <v>57</v>
      </c>
      <c r="E150" s="40" t="s">
        <v>58</v>
      </c>
    </row>
    <row r="151" spans="1:5" ht="12.75">
      <c r="A151" t="s">
        <v>59</v>
      </c>
      <c r="E151" s="38" t="s">
        <v>58</v>
      </c>
    </row>
    <row r="152" spans="1:16" ht="12.75">
      <c r="A152" s="26" t="s">
        <v>50</v>
      </c>
      <c s="31" t="s">
        <v>2456</v>
      </c>
      <c s="31" t="s">
        <v>2457</v>
      </c>
      <c s="26" t="s">
        <v>52</v>
      </c>
      <c s="32" t="s">
        <v>2451</v>
      </c>
      <c s="33" t="s">
        <v>175</v>
      </c>
      <c s="34">
        <v>4</v>
      </c>
      <c s="35">
        <v>0</v>
      </c>
      <c s="36">
        <f>ROUND(ROUND(H152,2)*ROUND(G152,5),2)</f>
      </c>
      <c r="O152">
        <f>(I152*21)/100</f>
      </c>
      <c t="s">
        <v>27</v>
      </c>
    </row>
    <row r="153" spans="1:5" ht="12.75">
      <c r="A153" s="37" t="s">
        <v>55</v>
      </c>
      <c r="E153" s="38" t="s">
        <v>58</v>
      </c>
    </row>
    <row r="154" spans="1:5" ht="12.75">
      <c r="A154" s="39" t="s">
        <v>57</v>
      </c>
      <c r="E154" s="40" t="s">
        <v>58</v>
      </c>
    </row>
    <row r="155" spans="1:5" ht="12.75">
      <c r="A155" t="s">
        <v>59</v>
      </c>
      <c r="E155" s="38" t="s">
        <v>58</v>
      </c>
    </row>
    <row r="156" spans="1:16" ht="12.75">
      <c r="A156" s="26" t="s">
        <v>50</v>
      </c>
      <c s="31" t="s">
        <v>2458</v>
      </c>
      <c s="31" t="s">
        <v>2459</v>
      </c>
      <c s="26" t="s">
        <v>52</v>
      </c>
      <c s="32" t="s">
        <v>2460</v>
      </c>
      <c s="33" t="s">
        <v>76</v>
      </c>
      <c s="34">
        <v>45</v>
      </c>
      <c s="35">
        <v>0</v>
      </c>
      <c s="36">
        <f>ROUND(ROUND(H156,2)*ROUND(G156,5),2)</f>
      </c>
      <c r="O156">
        <f>(I156*21)/100</f>
      </c>
      <c t="s">
        <v>27</v>
      </c>
    </row>
    <row r="157" spans="1:5" ht="12.75">
      <c r="A157" s="37" t="s">
        <v>55</v>
      </c>
      <c r="E157" s="38" t="s">
        <v>58</v>
      </c>
    </row>
    <row r="158" spans="1:5" ht="12.75">
      <c r="A158" s="39" t="s">
        <v>57</v>
      </c>
      <c r="E158" s="40" t="s">
        <v>58</v>
      </c>
    </row>
    <row r="159" spans="1:5" ht="12.75">
      <c r="A159" t="s">
        <v>59</v>
      </c>
      <c r="E159" s="38" t="s">
        <v>58</v>
      </c>
    </row>
    <row r="160" spans="1:16" ht="12.75">
      <c r="A160" s="26" t="s">
        <v>50</v>
      </c>
      <c s="31" t="s">
        <v>2461</v>
      </c>
      <c s="31" t="s">
        <v>2462</v>
      </c>
      <c s="26" t="s">
        <v>52</v>
      </c>
      <c s="32" t="s">
        <v>2460</v>
      </c>
      <c s="33" t="s">
        <v>76</v>
      </c>
      <c s="34">
        <v>23</v>
      </c>
      <c s="35">
        <v>0</v>
      </c>
      <c s="36">
        <f>ROUND(ROUND(H160,2)*ROUND(G160,5),2)</f>
      </c>
      <c r="O160">
        <f>(I160*21)/100</f>
      </c>
      <c t="s">
        <v>27</v>
      </c>
    </row>
    <row r="161" spans="1:5" ht="12.75">
      <c r="A161" s="37" t="s">
        <v>55</v>
      </c>
      <c r="E161" s="38" t="s">
        <v>58</v>
      </c>
    </row>
    <row r="162" spans="1:5" ht="12.75">
      <c r="A162" s="39" t="s">
        <v>57</v>
      </c>
      <c r="E162" s="40" t="s">
        <v>58</v>
      </c>
    </row>
    <row r="163" spans="1:5" ht="12.75">
      <c r="A163" t="s">
        <v>59</v>
      </c>
      <c r="E163" s="38" t="s">
        <v>58</v>
      </c>
    </row>
    <row r="164" spans="1:16" ht="12.75">
      <c r="A164" s="26" t="s">
        <v>50</v>
      </c>
      <c s="31" t="s">
        <v>2463</v>
      </c>
      <c s="31" t="s">
        <v>2464</v>
      </c>
      <c s="26" t="s">
        <v>52</v>
      </c>
      <c s="32" t="s">
        <v>2460</v>
      </c>
      <c s="33" t="s">
        <v>76</v>
      </c>
      <c s="34">
        <v>13</v>
      </c>
      <c s="35">
        <v>0</v>
      </c>
      <c s="36">
        <f>ROUND(ROUND(H164,2)*ROUND(G164,5),2)</f>
      </c>
      <c r="O164">
        <f>(I164*21)/100</f>
      </c>
      <c t="s">
        <v>27</v>
      </c>
    </row>
    <row r="165" spans="1:5" ht="12.75">
      <c r="A165" s="37" t="s">
        <v>55</v>
      </c>
      <c r="E165" s="38" t="s">
        <v>58</v>
      </c>
    </row>
    <row r="166" spans="1:5" ht="12.75">
      <c r="A166" s="39" t="s">
        <v>57</v>
      </c>
      <c r="E166" s="40" t="s">
        <v>58</v>
      </c>
    </row>
    <row r="167" spans="1:5" ht="12.75">
      <c r="A167" t="s">
        <v>59</v>
      </c>
      <c r="E167" s="38" t="s">
        <v>58</v>
      </c>
    </row>
    <row r="168" spans="1:16" ht="12.75">
      <c r="A168" s="26" t="s">
        <v>50</v>
      </c>
      <c s="31" t="s">
        <v>2465</v>
      </c>
      <c s="31" t="s">
        <v>2466</v>
      </c>
      <c s="26" t="s">
        <v>52</v>
      </c>
      <c s="32" t="s">
        <v>2390</v>
      </c>
      <c s="33" t="s">
        <v>70</v>
      </c>
      <c s="34">
        <v>1</v>
      </c>
      <c s="35">
        <v>0</v>
      </c>
      <c s="36">
        <f>ROUND(ROUND(H168,2)*ROUND(G168,5),2)</f>
      </c>
      <c r="O168">
        <f>(I168*21)/100</f>
      </c>
      <c t="s">
        <v>27</v>
      </c>
    </row>
    <row r="169" spans="1:5" ht="12.75">
      <c r="A169" s="37" t="s">
        <v>55</v>
      </c>
      <c r="E169" s="38" t="s">
        <v>58</v>
      </c>
    </row>
    <row r="170" spans="1:5" ht="12.75">
      <c r="A170" s="39" t="s">
        <v>57</v>
      </c>
      <c r="E170" s="40" t="s">
        <v>58</v>
      </c>
    </row>
    <row r="171" spans="1:5" ht="12.75">
      <c r="A171" t="s">
        <v>59</v>
      </c>
      <c r="E171" s="38" t="s">
        <v>58</v>
      </c>
    </row>
    <row r="172" spans="1:18" ht="12.75" customHeight="1">
      <c r="A172" s="6" t="s">
        <v>47</v>
      </c>
      <c s="6"/>
      <c s="43" t="s">
        <v>710</v>
      </c>
      <c s="6"/>
      <c s="29" t="s">
        <v>1185</v>
      </c>
      <c s="6"/>
      <c s="6"/>
      <c s="6"/>
      <c s="44">
        <f>0+Q172</f>
      </c>
      <c r="O172">
        <f>0+R172</f>
      </c>
      <c r="Q172">
        <f>0+I173+I177+I181+I185+I189+I193+I197+I201+I205+I209+I213+I217+I221+I225+I229+I233+I237+I241+I245+I249+I253+I257+I261+I265+I269+I273+I277+I281+I285+I289+I293+I297+I301+I305+I309+I313</f>
      </c>
      <c>
        <f>0+O173+O177+O181+O185+O189+O193+O197+O201+O205+O209+O213+O217+O221+O225+O229+O233+O237+O241+O245+O249+O253+O257+O261+O265+O269+O273+O277+O281+O285+O289+O293+O297+O301+O305+O309+O313</f>
      </c>
    </row>
    <row r="173" spans="1:16" ht="12.75">
      <c r="A173" s="26" t="s">
        <v>50</v>
      </c>
      <c s="31" t="s">
        <v>2467</v>
      </c>
      <c s="31" t="s">
        <v>2468</v>
      </c>
      <c s="26" t="s">
        <v>52</v>
      </c>
      <c s="32" t="s">
        <v>2469</v>
      </c>
      <c s="33" t="s">
        <v>2470</v>
      </c>
      <c s="34">
        <v>60</v>
      </c>
      <c s="35">
        <v>0</v>
      </c>
      <c s="36">
        <f>ROUND(ROUND(H173,2)*ROUND(G173,5),2)</f>
      </c>
      <c r="O173">
        <f>(I173*21)/100</f>
      </c>
      <c t="s">
        <v>27</v>
      </c>
    </row>
    <row r="174" spans="1:5" ht="12.75">
      <c r="A174" s="37" t="s">
        <v>55</v>
      </c>
      <c r="E174" s="38" t="s">
        <v>58</v>
      </c>
    </row>
    <row r="175" spans="1:5" ht="12.75">
      <c r="A175" s="39" t="s">
        <v>57</v>
      </c>
      <c r="E175" s="40" t="s">
        <v>58</v>
      </c>
    </row>
    <row r="176" spans="1:5" ht="12.75">
      <c r="A176" t="s">
        <v>59</v>
      </c>
      <c r="E176" s="38" t="s">
        <v>58</v>
      </c>
    </row>
    <row r="177" spans="1:16" ht="12.75">
      <c r="A177" s="26" t="s">
        <v>50</v>
      </c>
      <c s="31" t="s">
        <v>2471</v>
      </c>
      <c s="31" t="s">
        <v>2472</v>
      </c>
      <c s="26" t="s">
        <v>52</v>
      </c>
      <c s="32" t="s">
        <v>2473</v>
      </c>
      <c s="33" t="s">
        <v>70</v>
      </c>
      <c s="34">
        <v>5</v>
      </c>
      <c s="35">
        <v>0</v>
      </c>
      <c s="36">
        <f>ROUND(ROUND(H177,2)*ROUND(G177,5),2)</f>
      </c>
      <c r="O177">
        <f>(I177*21)/100</f>
      </c>
      <c t="s">
        <v>27</v>
      </c>
    </row>
    <row r="178" spans="1:5" ht="12.75">
      <c r="A178" s="37" t="s">
        <v>55</v>
      </c>
      <c r="E178" s="38" t="s">
        <v>58</v>
      </c>
    </row>
    <row r="179" spans="1:5" ht="12.75">
      <c r="A179" s="39" t="s">
        <v>57</v>
      </c>
      <c r="E179" s="40" t="s">
        <v>58</v>
      </c>
    </row>
    <row r="180" spans="1:5" ht="12.75">
      <c r="A180" t="s">
        <v>59</v>
      </c>
      <c r="E180" s="38" t="s">
        <v>58</v>
      </c>
    </row>
    <row r="181" spans="1:16" ht="12.75">
      <c r="A181" s="26" t="s">
        <v>50</v>
      </c>
      <c s="31" t="s">
        <v>2474</v>
      </c>
      <c s="31" t="s">
        <v>2475</v>
      </c>
      <c s="26" t="s">
        <v>52</v>
      </c>
      <c s="32" t="s">
        <v>2476</v>
      </c>
      <c s="33" t="s">
        <v>70</v>
      </c>
      <c s="34">
        <v>3</v>
      </c>
      <c s="35">
        <v>0</v>
      </c>
      <c s="36">
        <f>ROUND(ROUND(H181,2)*ROUND(G181,5),2)</f>
      </c>
      <c r="O181">
        <f>(I181*21)/100</f>
      </c>
      <c t="s">
        <v>27</v>
      </c>
    </row>
    <row r="182" spans="1:5" ht="12.75">
      <c r="A182" s="37" t="s">
        <v>55</v>
      </c>
      <c r="E182" s="38" t="s">
        <v>58</v>
      </c>
    </row>
    <row r="183" spans="1:5" ht="12.75">
      <c r="A183" s="39" t="s">
        <v>57</v>
      </c>
      <c r="E183" s="40" t="s">
        <v>58</v>
      </c>
    </row>
    <row r="184" spans="1:5" ht="12.75">
      <c r="A184" t="s">
        <v>59</v>
      </c>
      <c r="E184" s="38" t="s">
        <v>58</v>
      </c>
    </row>
    <row r="185" spans="1:16" ht="12.75">
      <c r="A185" s="26" t="s">
        <v>50</v>
      </c>
      <c s="31" t="s">
        <v>2477</v>
      </c>
      <c s="31" t="s">
        <v>2478</v>
      </c>
      <c s="26" t="s">
        <v>52</v>
      </c>
      <c s="32" t="s">
        <v>2479</v>
      </c>
      <c s="33" t="s">
        <v>70</v>
      </c>
      <c s="34">
        <v>1</v>
      </c>
      <c s="35">
        <v>0</v>
      </c>
      <c s="36">
        <f>ROUND(ROUND(H185,2)*ROUND(G185,5),2)</f>
      </c>
      <c r="O185">
        <f>(I185*21)/100</f>
      </c>
      <c t="s">
        <v>27</v>
      </c>
    </row>
    <row r="186" spans="1:5" ht="12.75">
      <c r="A186" s="37" t="s">
        <v>55</v>
      </c>
      <c r="E186" s="38" t="s">
        <v>58</v>
      </c>
    </row>
    <row r="187" spans="1:5" ht="12.75">
      <c r="A187" s="39" t="s">
        <v>57</v>
      </c>
      <c r="E187" s="40" t="s">
        <v>58</v>
      </c>
    </row>
    <row r="188" spans="1:5" ht="12.75">
      <c r="A188" t="s">
        <v>59</v>
      </c>
      <c r="E188" s="38" t="s">
        <v>58</v>
      </c>
    </row>
    <row r="189" spans="1:16" ht="12.75">
      <c r="A189" s="26" t="s">
        <v>50</v>
      </c>
      <c s="31" t="s">
        <v>2480</v>
      </c>
      <c s="31" t="s">
        <v>2481</v>
      </c>
      <c s="26" t="s">
        <v>52</v>
      </c>
      <c s="32" t="s">
        <v>2482</v>
      </c>
      <c s="33" t="s">
        <v>70</v>
      </c>
      <c s="34">
        <v>1</v>
      </c>
      <c s="35">
        <v>0</v>
      </c>
      <c s="36">
        <f>ROUND(ROUND(H189,2)*ROUND(G189,5),2)</f>
      </c>
      <c r="O189">
        <f>(I189*21)/100</f>
      </c>
      <c t="s">
        <v>27</v>
      </c>
    </row>
    <row r="190" spans="1:5" ht="12.75">
      <c r="A190" s="37" t="s">
        <v>55</v>
      </c>
      <c r="E190" s="38" t="s">
        <v>58</v>
      </c>
    </row>
    <row r="191" spans="1:5" ht="12.75">
      <c r="A191" s="39" t="s">
        <v>57</v>
      </c>
      <c r="E191" s="40" t="s">
        <v>58</v>
      </c>
    </row>
    <row r="192" spans="1:5" ht="12.75">
      <c r="A192" t="s">
        <v>59</v>
      </c>
      <c r="E192" s="38" t="s">
        <v>58</v>
      </c>
    </row>
    <row r="193" spans="1:16" ht="12.75">
      <c r="A193" s="26" t="s">
        <v>50</v>
      </c>
      <c s="31" t="s">
        <v>2483</v>
      </c>
      <c s="31" t="s">
        <v>2484</v>
      </c>
      <c s="26" t="s">
        <v>52</v>
      </c>
      <c s="32" t="s">
        <v>2485</v>
      </c>
      <c s="33" t="s">
        <v>70</v>
      </c>
      <c s="34">
        <v>1</v>
      </c>
      <c s="35">
        <v>0</v>
      </c>
      <c s="36">
        <f>ROUND(ROUND(H193,2)*ROUND(G193,5),2)</f>
      </c>
      <c r="O193">
        <f>(I193*21)/100</f>
      </c>
      <c t="s">
        <v>27</v>
      </c>
    </row>
    <row r="194" spans="1:5" ht="12.75">
      <c r="A194" s="37" t="s">
        <v>55</v>
      </c>
      <c r="E194" s="38" t="s">
        <v>58</v>
      </c>
    </row>
    <row r="195" spans="1:5" ht="12.75">
      <c r="A195" s="39" t="s">
        <v>57</v>
      </c>
      <c r="E195" s="40" t="s">
        <v>58</v>
      </c>
    </row>
    <row r="196" spans="1:5" ht="12.75">
      <c r="A196" t="s">
        <v>59</v>
      </c>
      <c r="E196" s="38" t="s">
        <v>58</v>
      </c>
    </row>
    <row r="197" spans="1:16" ht="12.75">
      <c r="A197" s="26" t="s">
        <v>50</v>
      </c>
      <c s="31" t="s">
        <v>2486</v>
      </c>
      <c s="31" t="s">
        <v>2487</v>
      </c>
      <c s="26" t="s">
        <v>52</v>
      </c>
      <c s="32" t="s">
        <v>2488</v>
      </c>
      <c s="33" t="s">
        <v>175</v>
      </c>
      <c s="34">
        <v>1</v>
      </c>
      <c s="35">
        <v>0</v>
      </c>
      <c s="36">
        <f>ROUND(ROUND(H197,2)*ROUND(G197,5),2)</f>
      </c>
      <c r="O197">
        <f>(I197*21)/100</f>
      </c>
      <c t="s">
        <v>27</v>
      </c>
    </row>
    <row r="198" spans="1:5" ht="12.75">
      <c r="A198" s="37" t="s">
        <v>55</v>
      </c>
      <c r="E198" s="38" t="s">
        <v>58</v>
      </c>
    </row>
    <row r="199" spans="1:5" ht="12.75">
      <c r="A199" s="39" t="s">
        <v>57</v>
      </c>
      <c r="E199" s="40" t="s">
        <v>58</v>
      </c>
    </row>
    <row r="200" spans="1:5" ht="12.75">
      <c r="A200" t="s">
        <v>59</v>
      </c>
      <c r="E200" s="38" t="s">
        <v>58</v>
      </c>
    </row>
    <row r="201" spans="1:16" ht="12.75">
      <c r="A201" s="26" t="s">
        <v>50</v>
      </c>
      <c s="31" t="s">
        <v>2489</v>
      </c>
      <c s="31" t="s">
        <v>2490</v>
      </c>
      <c s="26" t="s">
        <v>52</v>
      </c>
      <c s="32" t="s">
        <v>2491</v>
      </c>
      <c s="33" t="s">
        <v>175</v>
      </c>
      <c s="34">
        <v>1</v>
      </c>
      <c s="35">
        <v>0</v>
      </c>
      <c s="36">
        <f>ROUND(ROUND(H201,2)*ROUND(G201,5),2)</f>
      </c>
      <c r="O201">
        <f>(I201*21)/100</f>
      </c>
      <c t="s">
        <v>27</v>
      </c>
    </row>
    <row r="202" spans="1:5" ht="12.75">
      <c r="A202" s="37" t="s">
        <v>55</v>
      </c>
      <c r="E202" s="38" t="s">
        <v>58</v>
      </c>
    </row>
    <row r="203" spans="1:5" ht="12.75">
      <c r="A203" s="39" t="s">
        <v>57</v>
      </c>
      <c r="E203" s="40" t="s">
        <v>58</v>
      </c>
    </row>
    <row r="204" spans="1:5" ht="12.75">
      <c r="A204" t="s">
        <v>59</v>
      </c>
      <c r="E204" s="38" t="s">
        <v>58</v>
      </c>
    </row>
    <row r="205" spans="1:16" ht="12.75">
      <c r="A205" s="26" t="s">
        <v>50</v>
      </c>
      <c s="31" t="s">
        <v>2492</v>
      </c>
      <c s="31" t="s">
        <v>2493</v>
      </c>
      <c s="26" t="s">
        <v>52</v>
      </c>
      <c s="32" t="s">
        <v>2494</v>
      </c>
      <c s="33" t="s">
        <v>175</v>
      </c>
      <c s="34">
        <v>1</v>
      </c>
      <c s="35">
        <v>0</v>
      </c>
      <c s="36">
        <f>ROUND(ROUND(H205,2)*ROUND(G205,5),2)</f>
      </c>
      <c r="O205">
        <f>(I205*21)/100</f>
      </c>
      <c t="s">
        <v>27</v>
      </c>
    </row>
    <row r="206" spans="1:5" ht="12.75">
      <c r="A206" s="37" t="s">
        <v>55</v>
      </c>
      <c r="E206" s="38" t="s">
        <v>58</v>
      </c>
    </row>
    <row r="207" spans="1:5" ht="12.75">
      <c r="A207" s="39" t="s">
        <v>57</v>
      </c>
      <c r="E207" s="40" t="s">
        <v>58</v>
      </c>
    </row>
    <row r="208" spans="1:5" ht="12.75">
      <c r="A208" t="s">
        <v>59</v>
      </c>
      <c r="E208" s="38" t="s">
        <v>58</v>
      </c>
    </row>
    <row r="209" spans="1:16" ht="12.75">
      <c r="A209" s="26" t="s">
        <v>50</v>
      </c>
      <c s="31" t="s">
        <v>2495</v>
      </c>
      <c s="31" t="s">
        <v>2496</v>
      </c>
      <c s="26" t="s">
        <v>52</v>
      </c>
      <c s="32" t="s">
        <v>2497</v>
      </c>
      <c s="33" t="s">
        <v>175</v>
      </c>
      <c s="34">
        <v>2</v>
      </c>
      <c s="35">
        <v>0</v>
      </c>
      <c s="36">
        <f>ROUND(ROUND(H209,2)*ROUND(G209,5),2)</f>
      </c>
      <c r="O209">
        <f>(I209*21)/100</f>
      </c>
      <c t="s">
        <v>27</v>
      </c>
    </row>
    <row r="210" spans="1:5" ht="12.75">
      <c r="A210" s="37" t="s">
        <v>55</v>
      </c>
      <c r="E210" s="38" t="s">
        <v>58</v>
      </c>
    </row>
    <row r="211" spans="1:5" ht="12.75">
      <c r="A211" s="39" t="s">
        <v>57</v>
      </c>
      <c r="E211" s="40" t="s">
        <v>58</v>
      </c>
    </row>
    <row r="212" spans="1:5" ht="12.75">
      <c r="A212" t="s">
        <v>59</v>
      </c>
      <c r="E212" s="38" t="s">
        <v>58</v>
      </c>
    </row>
    <row r="213" spans="1:16" ht="12.75">
      <c r="A213" s="26" t="s">
        <v>50</v>
      </c>
      <c s="31" t="s">
        <v>2498</v>
      </c>
      <c s="31" t="s">
        <v>2499</v>
      </c>
      <c s="26" t="s">
        <v>52</v>
      </c>
      <c s="32" t="s">
        <v>2500</v>
      </c>
      <c s="33" t="s">
        <v>175</v>
      </c>
      <c s="34">
        <v>5</v>
      </c>
      <c s="35">
        <v>0</v>
      </c>
      <c s="36">
        <f>ROUND(ROUND(H213,2)*ROUND(G213,5),2)</f>
      </c>
      <c r="O213">
        <f>(I213*21)/100</f>
      </c>
      <c t="s">
        <v>27</v>
      </c>
    </row>
    <row r="214" spans="1:5" ht="12.75">
      <c r="A214" s="37" t="s">
        <v>55</v>
      </c>
      <c r="E214" s="38" t="s">
        <v>58</v>
      </c>
    </row>
    <row r="215" spans="1:5" ht="12.75">
      <c r="A215" s="39" t="s">
        <v>57</v>
      </c>
      <c r="E215" s="40" t="s">
        <v>58</v>
      </c>
    </row>
    <row r="216" spans="1:5" ht="12.75">
      <c r="A216" t="s">
        <v>59</v>
      </c>
      <c r="E216" s="38" t="s">
        <v>58</v>
      </c>
    </row>
    <row r="217" spans="1:16" ht="12.75">
      <c r="A217" s="26" t="s">
        <v>50</v>
      </c>
      <c s="31" t="s">
        <v>2501</v>
      </c>
      <c s="31" t="s">
        <v>2499</v>
      </c>
      <c s="26" t="s">
        <v>2502</v>
      </c>
      <c s="32" t="s">
        <v>2503</v>
      </c>
      <c s="33" t="s">
        <v>175</v>
      </c>
      <c s="34">
        <v>1</v>
      </c>
      <c s="35">
        <v>0</v>
      </c>
      <c s="36">
        <f>ROUND(ROUND(H217,2)*ROUND(G217,5),2)</f>
      </c>
      <c r="O217">
        <f>(I217*21)/100</f>
      </c>
      <c t="s">
        <v>27</v>
      </c>
    </row>
    <row r="218" spans="1:5" ht="12.75">
      <c r="A218" s="37" t="s">
        <v>55</v>
      </c>
      <c r="E218" s="38" t="s">
        <v>58</v>
      </c>
    </row>
    <row r="219" spans="1:5" ht="12.75">
      <c r="A219" s="39" t="s">
        <v>57</v>
      </c>
      <c r="E219" s="40" t="s">
        <v>58</v>
      </c>
    </row>
    <row r="220" spans="1:5" ht="12.75">
      <c r="A220" t="s">
        <v>59</v>
      </c>
      <c r="E220" s="38" t="s">
        <v>58</v>
      </c>
    </row>
    <row r="221" spans="1:16" ht="12.75">
      <c r="A221" s="26" t="s">
        <v>50</v>
      </c>
      <c s="31" t="s">
        <v>2504</v>
      </c>
      <c s="31" t="s">
        <v>2499</v>
      </c>
      <c s="26" t="s">
        <v>2505</v>
      </c>
      <c s="32" t="s">
        <v>2506</v>
      </c>
      <c s="33" t="s">
        <v>175</v>
      </c>
      <c s="34">
        <v>1</v>
      </c>
      <c s="35">
        <v>0</v>
      </c>
      <c s="36">
        <f>ROUND(ROUND(H221,2)*ROUND(G221,5),2)</f>
      </c>
      <c r="O221">
        <f>(I221*21)/100</f>
      </c>
      <c t="s">
        <v>27</v>
      </c>
    </row>
    <row r="222" spans="1:5" ht="12.75">
      <c r="A222" s="37" t="s">
        <v>55</v>
      </c>
      <c r="E222" s="38" t="s">
        <v>58</v>
      </c>
    </row>
    <row r="223" spans="1:5" ht="12.75">
      <c r="A223" s="39" t="s">
        <v>57</v>
      </c>
      <c r="E223" s="40" t="s">
        <v>58</v>
      </c>
    </row>
    <row r="224" spans="1:5" ht="12.75">
      <c r="A224" t="s">
        <v>59</v>
      </c>
      <c r="E224" s="38" t="s">
        <v>58</v>
      </c>
    </row>
    <row r="225" spans="1:16" ht="12.75">
      <c r="A225" s="26" t="s">
        <v>50</v>
      </c>
      <c s="31" t="s">
        <v>2507</v>
      </c>
      <c s="31" t="s">
        <v>2508</v>
      </c>
      <c s="26" t="s">
        <v>52</v>
      </c>
      <c s="32" t="s">
        <v>2509</v>
      </c>
      <c s="33" t="s">
        <v>175</v>
      </c>
      <c s="34">
        <v>3</v>
      </c>
      <c s="35">
        <v>0</v>
      </c>
      <c s="36">
        <f>ROUND(ROUND(H225,2)*ROUND(G225,5),2)</f>
      </c>
      <c r="O225">
        <f>(I225*21)/100</f>
      </c>
      <c t="s">
        <v>27</v>
      </c>
    </row>
    <row r="226" spans="1:5" ht="12.75">
      <c r="A226" s="37" t="s">
        <v>55</v>
      </c>
      <c r="E226" s="38" t="s">
        <v>58</v>
      </c>
    </row>
    <row r="227" spans="1:5" ht="12.75">
      <c r="A227" s="39" t="s">
        <v>57</v>
      </c>
      <c r="E227" s="40" t="s">
        <v>58</v>
      </c>
    </row>
    <row r="228" spans="1:5" ht="12.75">
      <c r="A228" t="s">
        <v>59</v>
      </c>
      <c r="E228" s="38" t="s">
        <v>58</v>
      </c>
    </row>
    <row r="229" spans="1:16" ht="12.75">
      <c r="A229" s="26" t="s">
        <v>50</v>
      </c>
      <c s="31" t="s">
        <v>2510</v>
      </c>
      <c s="31" t="s">
        <v>2511</v>
      </c>
      <c s="26" t="s">
        <v>52</v>
      </c>
      <c s="32" t="s">
        <v>2512</v>
      </c>
      <c s="33" t="s">
        <v>175</v>
      </c>
      <c s="34">
        <v>8</v>
      </c>
      <c s="35">
        <v>0</v>
      </c>
      <c s="36">
        <f>ROUND(ROUND(H229,2)*ROUND(G229,5),2)</f>
      </c>
      <c r="O229">
        <f>(I229*21)/100</f>
      </c>
      <c t="s">
        <v>27</v>
      </c>
    </row>
    <row r="230" spans="1:5" ht="12.75">
      <c r="A230" s="37" t="s">
        <v>55</v>
      </c>
      <c r="E230" s="38" t="s">
        <v>58</v>
      </c>
    </row>
    <row r="231" spans="1:5" ht="12.75">
      <c r="A231" s="39" t="s">
        <v>57</v>
      </c>
      <c r="E231" s="40" t="s">
        <v>58</v>
      </c>
    </row>
    <row r="232" spans="1:5" ht="12.75">
      <c r="A232" t="s">
        <v>59</v>
      </c>
      <c r="E232" s="38" t="s">
        <v>58</v>
      </c>
    </row>
    <row r="233" spans="1:16" ht="12.75">
      <c r="A233" s="26" t="s">
        <v>50</v>
      </c>
      <c s="31" t="s">
        <v>2513</v>
      </c>
      <c s="31" t="s">
        <v>2514</v>
      </c>
      <c s="26" t="s">
        <v>52</v>
      </c>
      <c s="32" t="s">
        <v>2515</v>
      </c>
      <c s="33" t="s">
        <v>175</v>
      </c>
      <c s="34">
        <v>5</v>
      </c>
      <c s="35">
        <v>0</v>
      </c>
      <c s="36">
        <f>ROUND(ROUND(H233,2)*ROUND(G233,5),2)</f>
      </c>
      <c r="O233">
        <f>(I233*21)/100</f>
      </c>
      <c t="s">
        <v>27</v>
      </c>
    </row>
    <row r="234" spans="1:5" ht="12.75">
      <c r="A234" s="37" t="s">
        <v>55</v>
      </c>
      <c r="E234" s="38" t="s">
        <v>58</v>
      </c>
    </row>
    <row r="235" spans="1:5" ht="12.75">
      <c r="A235" s="39" t="s">
        <v>57</v>
      </c>
      <c r="E235" s="40" t="s">
        <v>58</v>
      </c>
    </row>
    <row r="236" spans="1:5" ht="12.75">
      <c r="A236" t="s">
        <v>59</v>
      </c>
      <c r="E236" s="38" t="s">
        <v>58</v>
      </c>
    </row>
    <row r="237" spans="1:16" ht="12.75">
      <c r="A237" s="26" t="s">
        <v>50</v>
      </c>
      <c s="31" t="s">
        <v>2516</v>
      </c>
      <c s="31" t="s">
        <v>2517</v>
      </c>
      <c s="26" t="s">
        <v>52</v>
      </c>
      <c s="32" t="s">
        <v>2518</v>
      </c>
      <c s="33" t="s">
        <v>175</v>
      </c>
      <c s="34">
        <v>3</v>
      </c>
      <c s="35">
        <v>0</v>
      </c>
      <c s="36">
        <f>ROUND(ROUND(H237,2)*ROUND(G237,5),2)</f>
      </c>
      <c r="O237">
        <f>(I237*21)/100</f>
      </c>
      <c t="s">
        <v>27</v>
      </c>
    </row>
    <row r="238" spans="1:5" ht="12.75">
      <c r="A238" s="37" t="s">
        <v>55</v>
      </c>
      <c r="E238" s="38" t="s">
        <v>58</v>
      </c>
    </row>
    <row r="239" spans="1:5" ht="12.75">
      <c r="A239" s="39" t="s">
        <v>57</v>
      </c>
      <c r="E239" s="40" t="s">
        <v>58</v>
      </c>
    </row>
    <row r="240" spans="1:5" ht="12.75">
      <c r="A240" t="s">
        <v>59</v>
      </c>
      <c r="E240" s="38" t="s">
        <v>58</v>
      </c>
    </row>
    <row r="241" spans="1:16" ht="12.75">
      <c r="A241" s="26" t="s">
        <v>50</v>
      </c>
      <c s="31" t="s">
        <v>2519</v>
      </c>
      <c s="31" t="s">
        <v>2520</v>
      </c>
      <c s="26" t="s">
        <v>52</v>
      </c>
      <c s="32" t="s">
        <v>2521</v>
      </c>
      <c s="33" t="s">
        <v>175</v>
      </c>
      <c s="34">
        <v>1</v>
      </c>
      <c s="35">
        <v>0</v>
      </c>
      <c s="36">
        <f>ROUND(ROUND(H241,2)*ROUND(G241,5),2)</f>
      </c>
      <c r="O241">
        <f>(I241*21)/100</f>
      </c>
      <c t="s">
        <v>27</v>
      </c>
    </row>
    <row r="242" spans="1:5" ht="12.75">
      <c r="A242" s="37" t="s">
        <v>55</v>
      </c>
      <c r="E242" s="38" t="s">
        <v>58</v>
      </c>
    </row>
    <row r="243" spans="1:5" ht="12.75">
      <c r="A243" s="39" t="s">
        <v>57</v>
      </c>
      <c r="E243" s="40" t="s">
        <v>58</v>
      </c>
    </row>
    <row r="244" spans="1:5" ht="12.75">
      <c r="A244" t="s">
        <v>59</v>
      </c>
      <c r="E244" s="38" t="s">
        <v>58</v>
      </c>
    </row>
    <row r="245" spans="1:16" ht="12.75">
      <c r="A245" s="26" t="s">
        <v>50</v>
      </c>
      <c s="31" t="s">
        <v>2522</v>
      </c>
      <c s="31" t="s">
        <v>2523</v>
      </c>
      <c s="26" t="s">
        <v>52</v>
      </c>
      <c s="32" t="s">
        <v>2524</v>
      </c>
      <c s="33" t="s">
        <v>175</v>
      </c>
      <c s="34">
        <v>1</v>
      </c>
      <c s="35">
        <v>0</v>
      </c>
      <c s="36">
        <f>ROUND(ROUND(H245,2)*ROUND(G245,5),2)</f>
      </c>
      <c r="O245">
        <f>(I245*21)/100</f>
      </c>
      <c t="s">
        <v>27</v>
      </c>
    </row>
    <row r="246" spans="1:5" ht="12.75">
      <c r="A246" s="37" t="s">
        <v>55</v>
      </c>
      <c r="E246" s="38" t="s">
        <v>58</v>
      </c>
    </row>
    <row r="247" spans="1:5" ht="12.75">
      <c r="A247" s="39" t="s">
        <v>57</v>
      </c>
      <c r="E247" s="40" t="s">
        <v>58</v>
      </c>
    </row>
    <row r="248" spans="1:5" ht="12.75">
      <c r="A248" t="s">
        <v>59</v>
      </c>
      <c r="E248" s="38" t="s">
        <v>58</v>
      </c>
    </row>
    <row r="249" spans="1:16" ht="12.75">
      <c r="A249" s="26" t="s">
        <v>50</v>
      </c>
      <c s="31" t="s">
        <v>2525</v>
      </c>
      <c s="31" t="s">
        <v>2526</v>
      </c>
      <c s="26" t="s">
        <v>52</v>
      </c>
      <c s="32" t="s">
        <v>2527</v>
      </c>
      <c s="33" t="s">
        <v>175</v>
      </c>
      <c s="34">
        <v>1</v>
      </c>
      <c s="35">
        <v>0</v>
      </c>
      <c s="36">
        <f>ROUND(ROUND(H249,2)*ROUND(G249,5),2)</f>
      </c>
      <c r="O249">
        <f>(I249*21)/100</f>
      </c>
      <c t="s">
        <v>27</v>
      </c>
    </row>
    <row r="250" spans="1:5" ht="12.75">
      <c r="A250" s="37" t="s">
        <v>55</v>
      </c>
      <c r="E250" s="38" t="s">
        <v>58</v>
      </c>
    </row>
    <row r="251" spans="1:5" ht="12.75">
      <c r="A251" s="39" t="s">
        <v>57</v>
      </c>
      <c r="E251" s="40" t="s">
        <v>58</v>
      </c>
    </row>
    <row r="252" spans="1:5" ht="12.75">
      <c r="A252" t="s">
        <v>59</v>
      </c>
      <c r="E252" s="38" t="s">
        <v>58</v>
      </c>
    </row>
    <row r="253" spans="1:16" ht="12.75">
      <c r="A253" s="26" t="s">
        <v>50</v>
      </c>
      <c s="31" t="s">
        <v>2528</v>
      </c>
      <c s="31" t="s">
        <v>2529</v>
      </c>
      <c s="26" t="s">
        <v>52</v>
      </c>
      <c s="32" t="s">
        <v>2530</v>
      </c>
      <c s="33" t="s">
        <v>175</v>
      </c>
      <c s="34">
        <v>4</v>
      </c>
      <c s="35">
        <v>0</v>
      </c>
      <c s="36">
        <f>ROUND(ROUND(H253,2)*ROUND(G253,5),2)</f>
      </c>
      <c r="O253">
        <f>(I253*21)/100</f>
      </c>
      <c t="s">
        <v>27</v>
      </c>
    </row>
    <row r="254" spans="1:5" ht="12.75">
      <c r="A254" s="37" t="s">
        <v>55</v>
      </c>
      <c r="E254" s="38" t="s">
        <v>58</v>
      </c>
    </row>
    <row r="255" spans="1:5" ht="12.75">
      <c r="A255" s="39" t="s">
        <v>57</v>
      </c>
      <c r="E255" s="40" t="s">
        <v>58</v>
      </c>
    </row>
    <row r="256" spans="1:5" ht="12.75">
      <c r="A256" t="s">
        <v>59</v>
      </c>
      <c r="E256" s="38" t="s">
        <v>58</v>
      </c>
    </row>
    <row r="257" spans="1:16" ht="12.75">
      <c r="A257" s="26" t="s">
        <v>50</v>
      </c>
      <c s="31" t="s">
        <v>2531</v>
      </c>
      <c s="31" t="s">
        <v>2532</v>
      </c>
      <c s="26" t="s">
        <v>52</v>
      </c>
      <c s="32" t="s">
        <v>2533</v>
      </c>
      <c s="33" t="s">
        <v>175</v>
      </c>
      <c s="34">
        <v>3</v>
      </c>
      <c s="35">
        <v>0</v>
      </c>
      <c s="36">
        <f>ROUND(ROUND(H257,2)*ROUND(G257,5),2)</f>
      </c>
      <c r="O257">
        <f>(I257*21)/100</f>
      </c>
      <c t="s">
        <v>27</v>
      </c>
    </row>
    <row r="258" spans="1:5" ht="12.75">
      <c r="A258" s="37" t="s">
        <v>55</v>
      </c>
      <c r="E258" s="38" t="s">
        <v>58</v>
      </c>
    </row>
    <row r="259" spans="1:5" ht="12.75">
      <c r="A259" s="39" t="s">
        <v>57</v>
      </c>
      <c r="E259" s="40" t="s">
        <v>58</v>
      </c>
    </row>
    <row r="260" spans="1:5" ht="12.75">
      <c r="A260" t="s">
        <v>59</v>
      </c>
      <c r="E260" s="38" t="s">
        <v>58</v>
      </c>
    </row>
    <row r="261" spans="1:16" ht="12.75">
      <c r="A261" s="26" t="s">
        <v>50</v>
      </c>
      <c s="31" t="s">
        <v>2534</v>
      </c>
      <c s="31" t="s">
        <v>2535</v>
      </c>
      <c s="26" t="s">
        <v>52</v>
      </c>
      <c s="32" t="s">
        <v>2536</v>
      </c>
      <c s="33" t="s">
        <v>175</v>
      </c>
      <c s="34">
        <v>12</v>
      </c>
      <c s="35">
        <v>0</v>
      </c>
      <c s="36">
        <f>ROUND(ROUND(H261,2)*ROUND(G261,5),2)</f>
      </c>
      <c r="O261">
        <f>(I261*21)/100</f>
      </c>
      <c t="s">
        <v>27</v>
      </c>
    </row>
    <row r="262" spans="1:5" ht="12.75">
      <c r="A262" s="37" t="s">
        <v>55</v>
      </c>
      <c r="E262" s="38" t="s">
        <v>58</v>
      </c>
    </row>
    <row r="263" spans="1:5" ht="12.75">
      <c r="A263" s="39" t="s">
        <v>57</v>
      </c>
      <c r="E263" s="40" t="s">
        <v>58</v>
      </c>
    </row>
    <row r="264" spans="1:5" ht="12.75">
      <c r="A264" t="s">
        <v>59</v>
      </c>
      <c r="E264" s="38" t="s">
        <v>58</v>
      </c>
    </row>
    <row r="265" spans="1:16" ht="12.75">
      <c r="A265" s="26" t="s">
        <v>50</v>
      </c>
      <c s="31" t="s">
        <v>2537</v>
      </c>
      <c s="31" t="s">
        <v>2538</v>
      </c>
      <c s="26" t="s">
        <v>52</v>
      </c>
      <c s="32" t="s">
        <v>2539</v>
      </c>
      <c s="33" t="s">
        <v>175</v>
      </c>
      <c s="34">
        <v>2</v>
      </c>
      <c s="35">
        <v>0</v>
      </c>
      <c s="36">
        <f>ROUND(ROUND(H265,2)*ROUND(G265,5),2)</f>
      </c>
      <c r="O265">
        <f>(I265*21)/100</f>
      </c>
      <c t="s">
        <v>27</v>
      </c>
    </row>
    <row r="266" spans="1:5" ht="12.75">
      <c r="A266" s="37" t="s">
        <v>55</v>
      </c>
      <c r="E266" s="38" t="s">
        <v>58</v>
      </c>
    </row>
    <row r="267" spans="1:5" ht="12.75">
      <c r="A267" s="39" t="s">
        <v>57</v>
      </c>
      <c r="E267" s="40" t="s">
        <v>58</v>
      </c>
    </row>
    <row r="268" spans="1:5" ht="12.75">
      <c r="A268" t="s">
        <v>59</v>
      </c>
      <c r="E268" s="38" t="s">
        <v>58</v>
      </c>
    </row>
    <row r="269" spans="1:16" ht="12.75">
      <c r="A269" s="26" t="s">
        <v>50</v>
      </c>
      <c s="31" t="s">
        <v>2540</v>
      </c>
      <c s="31" t="s">
        <v>2541</v>
      </c>
      <c s="26" t="s">
        <v>52</v>
      </c>
      <c s="32" t="s">
        <v>2542</v>
      </c>
      <c s="33" t="s">
        <v>175</v>
      </c>
      <c s="34">
        <v>16</v>
      </c>
      <c s="35">
        <v>0</v>
      </c>
      <c s="36">
        <f>ROUND(ROUND(H269,2)*ROUND(G269,5),2)</f>
      </c>
      <c r="O269">
        <f>(I269*21)/100</f>
      </c>
      <c t="s">
        <v>27</v>
      </c>
    </row>
    <row r="270" spans="1:5" ht="12.75">
      <c r="A270" s="37" t="s">
        <v>55</v>
      </c>
      <c r="E270" s="38" t="s">
        <v>58</v>
      </c>
    </row>
    <row r="271" spans="1:5" ht="12.75">
      <c r="A271" s="39" t="s">
        <v>57</v>
      </c>
      <c r="E271" s="40" t="s">
        <v>58</v>
      </c>
    </row>
    <row r="272" spans="1:5" ht="12.75">
      <c r="A272" t="s">
        <v>59</v>
      </c>
      <c r="E272" s="38" t="s">
        <v>58</v>
      </c>
    </row>
    <row r="273" spans="1:16" ht="12.75">
      <c r="A273" s="26" t="s">
        <v>50</v>
      </c>
      <c s="31" t="s">
        <v>2543</v>
      </c>
      <c s="31" t="s">
        <v>2544</v>
      </c>
      <c s="26" t="s">
        <v>52</v>
      </c>
      <c s="32" t="s">
        <v>2545</v>
      </c>
      <c s="33" t="s">
        <v>175</v>
      </c>
      <c s="34">
        <v>12</v>
      </c>
      <c s="35">
        <v>0</v>
      </c>
      <c s="36">
        <f>ROUND(ROUND(H273,2)*ROUND(G273,5),2)</f>
      </c>
      <c r="O273">
        <f>(I273*21)/100</f>
      </c>
      <c t="s">
        <v>27</v>
      </c>
    </row>
    <row r="274" spans="1:5" ht="12.75">
      <c r="A274" s="37" t="s">
        <v>55</v>
      </c>
      <c r="E274" s="38" t="s">
        <v>58</v>
      </c>
    </row>
    <row r="275" spans="1:5" ht="12.75">
      <c r="A275" s="39" t="s">
        <v>57</v>
      </c>
      <c r="E275" s="40" t="s">
        <v>58</v>
      </c>
    </row>
    <row r="276" spans="1:5" ht="12.75">
      <c r="A276" t="s">
        <v>59</v>
      </c>
      <c r="E276" s="38" t="s">
        <v>58</v>
      </c>
    </row>
    <row r="277" spans="1:16" ht="12.75">
      <c r="A277" s="26" t="s">
        <v>50</v>
      </c>
      <c s="31" t="s">
        <v>2546</v>
      </c>
      <c s="31" t="s">
        <v>2547</v>
      </c>
      <c s="26" t="s">
        <v>52</v>
      </c>
      <c s="32" t="s">
        <v>2548</v>
      </c>
      <c s="33" t="s">
        <v>175</v>
      </c>
      <c s="34">
        <v>17</v>
      </c>
      <c s="35">
        <v>0</v>
      </c>
      <c s="36">
        <f>ROUND(ROUND(H277,2)*ROUND(G277,5),2)</f>
      </c>
      <c r="O277">
        <f>(I277*21)/100</f>
      </c>
      <c t="s">
        <v>27</v>
      </c>
    </row>
    <row r="278" spans="1:5" ht="12.75">
      <c r="A278" s="37" t="s">
        <v>55</v>
      </c>
      <c r="E278" s="38" t="s">
        <v>58</v>
      </c>
    </row>
    <row r="279" spans="1:5" ht="12.75">
      <c r="A279" s="39" t="s">
        <v>57</v>
      </c>
      <c r="E279" s="40" t="s">
        <v>58</v>
      </c>
    </row>
    <row r="280" spans="1:5" ht="12.75">
      <c r="A280" t="s">
        <v>59</v>
      </c>
      <c r="E280" s="38" t="s">
        <v>58</v>
      </c>
    </row>
    <row r="281" spans="1:16" ht="12.75">
      <c r="A281" s="26" t="s">
        <v>50</v>
      </c>
      <c s="31" t="s">
        <v>2549</v>
      </c>
      <c s="31" t="s">
        <v>2550</v>
      </c>
      <c s="26" t="s">
        <v>52</v>
      </c>
      <c s="32" t="s">
        <v>2551</v>
      </c>
      <c s="33" t="s">
        <v>175</v>
      </c>
      <c s="34">
        <v>1</v>
      </c>
      <c s="35">
        <v>0</v>
      </c>
      <c s="36">
        <f>ROUND(ROUND(H281,2)*ROUND(G281,5),2)</f>
      </c>
      <c r="O281">
        <f>(I281*21)/100</f>
      </c>
      <c t="s">
        <v>27</v>
      </c>
    </row>
    <row r="282" spans="1:5" ht="12.75">
      <c r="A282" s="37" t="s">
        <v>55</v>
      </c>
      <c r="E282" s="38" t="s">
        <v>58</v>
      </c>
    </row>
    <row r="283" spans="1:5" ht="12.75">
      <c r="A283" s="39" t="s">
        <v>57</v>
      </c>
      <c r="E283" s="40" t="s">
        <v>58</v>
      </c>
    </row>
    <row r="284" spans="1:5" ht="12.75">
      <c r="A284" t="s">
        <v>59</v>
      </c>
      <c r="E284" s="38" t="s">
        <v>58</v>
      </c>
    </row>
    <row r="285" spans="1:16" ht="12.75">
      <c r="A285" s="26" t="s">
        <v>50</v>
      </c>
      <c s="31" t="s">
        <v>2552</v>
      </c>
      <c s="31" t="s">
        <v>2553</v>
      </c>
      <c s="26" t="s">
        <v>52</v>
      </c>
      <c s="32" t="s">
        <v>2551</v>
      </c>
      <c s="33" t="s">
        <v>175</v>
      </c>
      <c s="34">
        <v>2</v>
      </c>
      <c s="35">
        <v>0</v>
      </c>
      <c s="36">
        <f>ROUND(ROUND(H285,2)*ROUND(G285,5),2)</f>
      </c>
      <c r="O285">
        <f>(I285*21)/100</f>
      </c>
      <c t="s">
        <v>27</v>
      </c>
    </row>
    <row r="286" spans="1:5" ht="12.75">
      <c r="A286" s="37" t="s">
        <v>55</v>
      </c>
      <c r="E286" s="38" t="s">
        <v>58</v>
      </c>
    </row>
    <row r="287" spans="1:5" ht="12.75">
      <c r="A287" s="39" t="s">
        <v>57</v>
      </c>
      <c r="E287" s="40" t="s">
        <v>58</v>
      </c>
    </row>
    <row r="288" spans="1:5" ht="12.75">
      <c r="A288" t="s">
        <v>59</v>
      </c>
      <c r="E288" s="38" t="s">
        <v>58</v>
      </c>
    </row>
    <row r="289" spans="1:16" ht="12.75">
      <c r="A289" s="26" t="s">
        <v>50</v>
      </c>
      <c s="31" t="s">
        <v>2554</v>
      </c>
      <c s="31" t="s">
        <v>2555</v>
      </c>
      <c s="26" t="s">
        <v>52</v>
      </c>
      <c s="32" t="s">
        <v>2556</v>
      </c>
      <c s="33" t="s">
        <v>175</v>
      </c>
      <c s="34">
        <v>19</v>
      </c>
      <c s="35">
        <v>0</v>
      </c>
      <c s="36">
        <f>ROUND(ROUND(H289,2)*ROUND(G289,5),2)</f>
      </c>
      <c r="O289">
        <f>(I289*21)/100</f>
      </c>
      <c t="s">
        <v>27</v>
      </c>
    </row>
    <row r="290" spans="1:5" ht="12.75">
      <c r="A290" s="37" t="s">
        <v>55</v>
      </c>
      <c r="E290" s="38" t="s">
        <v>58</v>
      </c>
    </row>
    <row r="291" spans="1:5" ht="12.75">
      <c r="A291" s="39" t="s">
        <v>57</v>
      </c>
      <c r="E291" s="40" t="s">
        <v>58</v>
      </c>
    </row>
    <row r="292" spans="1:5" ht="12.75">
      <c r="A292" t="s">
        <v>59</v>
      </c>
      <c r="E292" s="38" t="s">
        <v>58</v>
      </c>
    </row>
    <row r="293" spans="1:16" ht="12.75">
      <c r="A293" s="26" t="s">
        <v>50</v>
      </c>
      <c s="31" t="s">
        <v>2557</v>
      </c>
      <c s="31" t="s">
        <v>2558</v>
      </c>
      <c s="26" t="s">
        <v>52</v>
      </c>
      <c s="32" t="s">
        <v>2559</v>
      </c>
      <c s="33" t="s">
        <v>175</v>
      </c>
      <c s="34">
        <v>1</v>
      </c>
      <c s="35">
        <v>0</v>
      </c>
      <c s="36">
        <f>ROUND(ROUND(H293,2)*ROUND(G293,5),2)</f>
      </c>
      <c r="O293">
        <f>(I293*21)/100</f>
      </c>
      <c t="s">
        <v>27</v>
      </c>
    </row>
    <row r="294" spans="1:5" ht="12.75">
      <c r="A294" s="37" t="s">
        <v>55</v>
      </c>
      <c r="E294" s="38" t="s">
        <v>58</v>
      </c>
    </row>
    <row r="295" spans="1:5" ht="12.75">
      <c r="A295" s="39" t="s">
        <v>57</v>
      </c>
      <c r="E295" s="40" t="s">
        <v>58</v>
      </c>
    </row>
    <row r="296" spans="1:5" ht="12.75">
      <c r="A296" t="s">
        <v>59</v>
      </c>
      <c r="E296" s="38" t="s">
        <v>58</v>
      </c>
    </row>
    <row r="297" spans="1:16" ht="12.75">
      <c r="A297" s="26" t="s">
        <v>50</v>
      </c>
      <c s="31" t="s">
        <v>2560</v>
      </c>
      <c s="31" t="s">
        <v>2561</v>
      </c>
      <c s="26" t="s">
        <v>52</v>
      </c>
      <c s="32" t="s">
        <v>2562</v>
      </c>
      <c s="33" t="s">
        <v>175</v>
      </c>
      <c s="34">
        <v>11</v>
      </c>
      <c s="35">
        <v>0</v>
      </c>
      <c s="36">
        <f>ROUND(ROUND(H297,2)*ROUND(G297,5),2)</f>
      </c>
      <c r="O297">
        <f>(I297*21)/100</f>
      </c>
      <c t="s">
        <v>27</v>
      </c>
    </row>
    <row r="298" spans="1:5" ht="12.75">
      <c r="A298" s="37" t="s">
        <v>55</v>
      </c>
      <c r="E298" s="38" t="s">
        <v>58</v>
      </c>
    </row>
    <row r="299" spans="1:5" ht="12.75">
      <c r="A299" s="39" t="s">
        <v>57</v>
      </c>
      <c r="E299" s="40" t="s">
        <v>58</v>
      </c>
    </row>
    <row r="300" spans="1:5" ht="12.75">
      <c r="A300" t="s">
        <v>59</v>
      </c>
      <c r="E300" s="38" t="s">
        <v>58</v>
      </c>
    </row>
    <row r="301" spans="1:16" ht="12.75">
      <c r="A301" s="26" t="s">
        <v>50</v>
      </c>
      <c s="31" t="s">
        <v>2563</v>
      </c>
      <c s="31" t="s">
        <v>2564</v>
      </c>
      <c s="26" t="s">
        <v>52</v>
      </c>
      <c s="32" t="s">
        <v>2565</v>
      </c>
      <c s="33" t="s">
        <v>175</v>
      </c>
      <c s="34">
        <v>1</v>
      </c>
      <c s="35">
        <v>0</v>
      </c>
      <c s="36">
        <f>ROUND(ROUND(H301,2)*ROUND(G301,5),2)</f>
      </c>
      <c r="O301">
        <f>(I301*21)/100</f>
      </c>
      <c t="s">
        <v>27</v>
      </c>
    </row>
    <row r="302" spans="1:5" ht="12.75">
      <c r="A302" s="37" t="s">
        <v>55</v>
      </c>
      <c r="E302" s="38" t="s">
        <v>58</v>
      </c>
    </row>
    <row r="303" spans="1:5" ht="12.75">
      <c r="A303" s="39" t="s">
        <v>57</v>
      </c>
      <c r="E303" s="40" t="s">
        <v>58</v>
      </c>
    </row>
    <row r="304" spans="1:5" ht="12.75">
      <c r="A304" t="s">
        <v>59</v>
      </c>
      <c r="E304" s="38" t="s">
        <v>58</v>
      </c>
    </row>
    <row r="305" spans="1:16" ht="12.75">
      <c r="A305" s="26" t="s">
        <v>50</v>
      </c>
      <c s="31" t="s">
        <v>2566</v>
      </c>
      <c s="31" t="s">
        <v>2567</v>
      </c>
      <c s="26" t="s">
        <v>52</v>
      </c>
      <c s="32" t="s">
        <v>2568</v>
      </c>
      <c s="33" t="s">
        <v>70</v>
      </c>
      <c s="34">
        <v>9</v>
      </c>
      <c s="35">
        <v>0</v>
      </c>
      <c s="36">
        <f>ROUND(ROUND(H305,2)*ROUND(G305,5),2)</f>
      </c>
      <c r="O305">
        <f>(I305*21)/100</f>
      </c>
      <c t="s">
        <v>27</v>
      </c>
    </row>
    <row r="306" spans="1:5" ht="12.75">
      <c r="A306" s="37" t="s">
        <v>55</v>
      </c>
      <c r="E306" s="38" t="s">
        <v>58</v>
      </c>
    </row>
    <row r="307" spans="1:5" ht="12.75">
      <c r="A307" s="39" t="s">
        <v>57</v>
      </c>
      <c r="E307" s="40" t="s">
        <v>58</v>
      </c>
    </row>
    <row r="308" spans="1:5" ht="12.75">
      <c r="A308" t="s">
        <v>59</v>
      </c>
      <c r="E308" s="38" t="s">
        <v>58</v>
      </c>
    </row>
    <row r="309" spans="1:16" ht="12.75">
      <c r="A309" s="26" t="s">
        <v>50</v>
      </c>
      <c s="31" t="s">
        <v>2569</v>
      </c>
      <c s="31" t="s">
        <v>2570</v>
      </c>
      <c s="26" t="s">
        <v>52</v>
      </c>
      <c s="32" t="s">
        <v>2571</v>
      </c>
      <c s="33" t="s">
        <v>175</v>
      </c>
      <c s="34">
        <v>10</v>
      </c>
      <c s="35">
        <v>0</v>
      </c>
      <c s="36">
        <f>ROUND(ROUND(H309,2)*ROUND(G309,5),2)</f>
      </c>
      <c r="O309">
        <f>(I309*21)/100</f>
      </c>
      <c t="s">
        <v>27</v>
      </c>
    </row>
    <row r="310" spans="1:5" ht="12.75">
      <c r="A310" s="37" t="s">
        <v>55</v>
      </c>
      <c r="E310" s="38" t="s">
        <v>58</v>
      </c>
    </row>
    <row r="311" spans="1:5" ht="12.75">
      <c r="A311" s="39" t="s">
        <v>57</v>
      </c>
      <c r="E311" s="40" t="s">
        <v>58</v>
      </c>
    </row>
    <row r="312" spans="1:5" ht="12.75">
      <c r="A312" t="s">
        <v>59</v>
      </c>
      <c r="E312" s="38" t="s">
        <v>58</v>
      </c>
    </row>
    <row r="313" spans="1:16" ht="12.75">
      <c r="A313" s="26" t="s">
        <v>50</v>
      </c>
      <c s="31" t="s">
        <v>2572</v>
      </c>
      <c s="31" t="s">
        <v>2573</v>
      </c>
      <c s="26" t="s">
        <v>52</v>
      </c>
      <c s="32" t="s">
        <v>2390</v>
      </c>
      <c s="33" t="s">
        <v>70</v>
      </c>
      <c s="34">
        <v>1</v>
      </c>
      <c s="35">
        <v>0</v>
      </c>
      <c s="36">
        <f>ROUND(ROUND(H313,2)*ROUND(G313,5),2)</f>
      </c>
      <c r="O313">
        <f>(I313*21)/100</f>
      </c>
      <c t="s">
        <v>27</v>
      </c>
    </row>
    <row r="314" spans="1:5" ht="12.75">
      <c r="A314" s="37" t="s">
        <v>55</v>
      </c>
      <c r="E314" s="38" t="s">
        <v>58</v>
      </c>
    </row>
    <row r="315" spans="1:5" ht="12.75">
      <c r="A315" s="39" t="s">
        <v>57</v>
      </c>
      <c r="E315" s="40" t="s">
        <v>58</v>
      </c>
    </row>
    <row r="316" spans="1:5" ht="12.75">
      <c r="A316" t="s">
        <v>59</v>
      </c>
      <c r="E316" s="38" t="s">
        <v>58</v>
      </c>
    </row>
    <row r="317" spans="1:18" ht="12.75" customHeight="1">
      <c r="A317" s="6" t="s">
        <v>47</v>
      </c>
      <c s="6"/>
      <c s="43" t="s">
        <v>1224</v>
      </c>
      <c s="6"/>
      <c s="29" t="s">
        <v>1225</v>
      </c>
      <c s="6"/>
      <c s="6"/>
      <c s="6"/>
      <c s="44">
        <f>0+Q317</f>
      </c>
      <c r="O317">
        <f>0+R317</f>
      </c>
      <c r="Q317">
        <f>0+I318+I322+I326+I330</f>
      </c>
      <c>
        <f>0+O318+O322+O326+O330</f>
      </c>
    </row>
    <row r="318" spans="1:16" ht="12.75">
      <c r="A318" s="26" t="s">
        <v>50</v>
      </c>
      <c s="31" t="s">
        <v>2574</v>
      </c>
      <c s="31" t="s">
        <v>2575</v>
      </c>
      <c s="26" t="s">
        <v>52</v>
      </c>
      <c s="32" t="s">
        <v>2576</v>
      </c>
      <c s="33" t="s">
        <v>54</v>
      </c>
      <c s="34">
        <v>12</v>
      </c>
      <c s="35">
        <v>0</v>
      </c>
      <c s="36">
        <f>ROUND(ROUND(H318,2)*ROUND(G318,5),2)</f>
      </c>
      <c r="O318">
        <f>(I318*21)/100</f>
      </c>
      <c t="s">
        <v>27</v>
      </c>
    </row>
    <row r="319" spans="1:5" ht="12.75">
      <c r="A319" s="37" t="s">
        <v>55</v>
      </c>
      <c r="E319" s="38" t="s">
        <v>58</v>
      </c>
    </row>
    <row r="320" spans="1:5" ht="12.75">
      <c r="A320" s="39" t="s">
        <v>57</v>
      </c>
      <c r="E320" s="40" t="s">
        <v>58</v>
      </c>
    </row>
    <row r="321" spans="1:5" ht="12.75">
      <c r="A321" t="s">
        <v>59</v>
      </c>
      <c r="E321" s="38" t="s">
        <v>58</v>
      </c>
    </row>
    <row r="322" spans="1:16" ht="12.75">
      <c r="A322" s="26" t="s">
        <v>50</v>
      </c>
      <c s="31" t="s">
        <v>2577</v>
      </c>
      <c s="31" t="s">
        <v>2578</v>
      </c>
      <c s="26" t="s">
        <v>52</v>
      </c>
      <c s="32" t="s">
        <v>2579</v>
      </c>
      <c s="33" t="s">
        <v>54</v>
      </c>
      <c s="34">
        <v>12</v>
      </c>
      <c s="35">
        <v>0</v>
      </c>
      <c s="36">
        <f>ROUND(ROUND(H322,2)*ROUND(G322,5),2)</f>
      </c>
      <c r="O322">
        <f>(I322*21)/100</f>
      </c>
      <c t="s">
        <v>27</v>
      </c>
    </row>
    <row r="323" spans="1:5" ht="12.75">
      <c r="A323" s="37" t="s">
        <v>55</v>
      </c>
      <c r="E323" s="38" t="s">
        <v>58</v>
      </c>
    </row>
    <row r="324" spans="1:5" ht="12.75">
      <c r="A324" s="39" t="s">
        <v>57</v>
      </c>
      <c r="E324" s="40" t="s">
        <v>58</v>
      </c>
    </row>
    <row r="325" spans="1:5" ht="12.75">
      <c r="A325" t="s">
        <v>59</v>
      </c>
      <c r="E325" s="38" t="s">
        <v>58</v>
      </c>
    </row>
    <row r="326" spans="1:16" ht="12.75">
      <c r="A326" s="26" t="s">
        <v>50</v>
      </c>
      <c s="31" t="s">
        <v>2580</v>
      </c>
      <c s="31" t="s">
        <v>2581</v>
      </c>
      <c s="26" t="s">
        <v>52</v>
      </c>
      <c s="32" t="s">
        <v>2582</v>
      </c>
      <c s="33" t="s">
        <v>76</v>
      </c>
      <c s="34">
        <v>58</v>
      </c>
      <c s="35">
        <v>0</v>
      </c>
      <c s="36">
        <f>ROUND(ROUND(H326,2)*ROUND(G326,5),2)</f>
      </c>
      <c r="O326">
        <f>(I326*21)/100</f>
      </c>
      <c t="s">
        <v>27</v>
      </c>
    </row>
    <row r="327" spans="1:5" ht="12.75">
      <c r="A327" s="37" t="s">
        <v>55</v>
      </c>
      <c r="E327" s="38" t="s">
        <v>58</v>
      </c>
    </row>
    <row r="328" spans="1:5" ht="12.75">
      <c r="A328" s="39" t="s">
        <v>57</v>
      </c>
      <c r="E328" s="40" t="s">
        <v>58</v>
      </c>
    </row>
    <row r="329" spans="1:5" ht="12.75">
      <c r="A329" t="s">
        <v>59</v>
      </c>
      <c r="E329" s="38" t="s">
        <v>58</v>
      </c>
    </row>
    <row r="330" spans="1:16" ht="12.75">
      <c r="A330" s="26" t="s">
        <v>50</v>
      </c>
      <c s="31" t="s">
        <v>2583</v>
      </c>
      <c s="31" t="s">
        <v>2584</v>
      </c>
      <c s="26" t="s">
        <v>52</v>
      </c>
      <c s="32" t="s">
        <v>2582</v>
      </c>
      <c s="33" t="s">
        <v>76</v>
      </c>
      <c s="34">
        <v>21</v>
      </c>
      <c s="35">
        <v>0</v>
      </c>
      <c s="36">
        <f>ROUND(ROUND(H330,2)*ROUND(G330,5),2)</f>
      </c>
      <c r="O330">
        <f>(I330*21)/100</f>
      </c>
      <c t="s">
        <v>27</v>
      </c>
    </row>
    <row r="331" spans="1:5" ht="12.75">
      <c r="A331" s="37" t="s">
        <v>55</v>
      </c>
      <c r="E331" s="38" t="s">
        <v>58</v>
      </c>
    </row>
    <row r="332" spans="1:5" ht="12.75">
      <c r="A332" s="39" t="s">
        <v>57</v>
      </c>
      <c r="E332" s="40" t="s">
        <v>58</v>
      </c>
    </row>
    <row r="333" spans="1:5" ht="12.75">
      <c r="A333" t="s">
        <v>59</v>
      </c>
      <c r="E333" s="38" t="s">
        <v>58</v>
      </c>
    </row>
    <row r="334" spans="1:18" ht="12.75" customHeight="1">
      <c r="A334" s="6" t="s">
        <v>47</v>
      </c>
      <c s="6"/>
      <c s="43" t="s">
        <v>1249</v>
      </c>
      <c s="6"/>
      <c s="29" t="s">
        <v>1250</v>
      </c>
      <c s="6"/>
      <c s="6"/>
      <c s="6"/>
      <c s="44">
        <f>0+Q334</f>
      </c>
      <c r="O334">
        <f>0+R334</f>
      </c>
      <c r="Q334">
        <f>0+I335+I339</f>
      </c>
      <c>
        <f>0+O335+O339</f>
      </c>
    </row>
    <row r="335" spans="1:16" ht="12.75">
      <c r="A335" s="26" t="s">
        <v>50</v>
      </c>
      <c s="31" t="s">
        <v>2585</v>
      </c>
      <c s="31" t="s">
        <v>2586</v>
      </c>
      <c s="26" t="s">
        <v>52</v>
      </c>
      <c s="32" t="s">
        <v>2587</v>
      </c>
      <c s="33" t="s">
        <v>76</v>
      </c>
      <c s="34">
        <v>0.8</v>
      </c>
      <c s="35">
        <v>0</v>
      </c>
      <c s="36">
        <f>ROUND(ROUND(H335,2)*ROUND(G335,5),2)</f>
      </c>
      <c r="O335">
        <f>(I335*21)/100</f>
      </c>
      <c t="s">
        <v>27</v>
      </c>
    </row>
    <row r="336" spans="1:5" ht="12.75">
      <c r="A336" s="37" t="s">
        <v>55</v>
      </c>
      <c r="E336" s="38" t="s">
        <v>58</v>
      </c>
    </row>
    <row r="337" spans="1:5" ht="12.75">
      <c r="A337" s="39" t="s">
        <v>57</v>
      </c>
      <c r="E337" s="40" t="s">
        <v>2588</v>
      </c>
    </row>
    <row r="338" spans="1:5" ht="12.75">
      <c r="A338" t="s">
        <v>59</v>
      </c>
      <c r="E338" s="38" t="s">
        <v>58</v>
      </c>
    </row>
    <row r="339" spans="1:16" ht="12.75">
      <c r="A339" s="26" t="s">
        <v>50</v>
      </c>
      <c s="31" t="s">
        <v>2589</v>
      </c>
      <c s="31" t="s">
        <v>2590</v>
      </c>
      <c s="26" t="s">
        <v>52</v>
      </c>
      <c s="32" t="s">
        <v>2591</v>
      </c>
      <c s="33" t="s">
        <v>76</v>
      </c>
      <c s="34">
        <v>0.8</v>
      </c>
      <c s="35">
        <v>0</v>
      </c>
      <c s="36">
        <f>ROUND(ROUND(H339,2)*ROUND(G339,5),2)</f>
      </c>
      <c r="O339">
        <f>(I339*21)/100</f>
      </c>
      <c t="s">
        <v>27</v>
      </c>
    </row>
    <row r="340" spans="1:5" ht="12.75">
      <c r="A340" s="37" t="s">
        <v>55</v>
      </c>
      <c r="E340" s="38" t="s">
        <v>58</v>
      </c>
    </row>
    <row r="341" spans="1:5" ht="12.75">
      <c r="A341" s="39" t="s">
        <v>57</v>
      </c>
      <c r="E341" s="40" t="s">
        <v>2592</v>
      </c>
    </row>
    <row r="342" spans="1:5" ht="12.75">
      <c r="A342" t="s">
        <v>59</v>
      </c>
      <c r="E342" s="38" t="s">
        <v>58</v>
      </c>
    </row>
  </sheetData>
  <sheetProtection password="ED98"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